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stead\Documents\01 ISO 2016\03 Mepcon ISO\iso2\05\PD\"/>
    </mc:Choice>
  </mc:AlternateContent>
  <bookViews>
    <workbookView xWindow="0" yWindow="210" windowWidth="15480" windowHeight="8325"/>
  </bookViews>
  <sheets>
    <sheet name="Cert" sheetId="3" r:id="rId1"/>
    <sheet name="Original Contract" sheetId="1" r:id="rId2"/>
  </sheets>
  <definedNames>
    <definedName name="_xlnm.Print_Titles" localSheetId="1">'Original Contract'!$1:$9</definedName>
  </definedNames>
  <calcPr calcId="162913"/>
</workbook>
</file>

<file path=xl/calcChain.xml><?xml version="1.0" encoding="utf-8"?>
<calcChain xmlns="http://schemas.openxmlformats.org/spreadsheetml/2006/main">
  <c r="F91" i="1" l="1"/>
  <c r="G33" i="3"/>
  <c r="J36" i="3" s="1"/>
  <c r="F77" i="1"/>
  <c r="F78" i="1"/>
  <c r="F79" i="1"/>
  <c r="H50" i="1"/>
  <c r="J12" i="1"/>
  <c r="J66" i="1"/>
  <c r="H66" i="1"/>
  <c r="J64" i="1"/>
  <c r="H64" i="1"/>
  <c r="J50" i="1"/>
  <c r="J46" i="1"/>
  <c r="H46" i="1"/>
  <c r="J43" i="1"/>
  <c r="H43" i="1"/>
  <c r="J41" i="1"/>
  <c r="H41" i="1"/>
  <c r="J35" i="1"/>
  <c r="H35" i="1"/>
  <c r="J34" i="1"/>
  <c r="H34" i="1"/>
  <c r="J32" i="1"/>
  <c r="H32" i="1"/>
  <c r="H38" i="1" s="1"/>
  <c r="H77" i="1" s="1"/>
  <c r="F76" i="1"/>
  <c r="J20" i="1"/>
  <c r="J18" i="1"/>
  <c r="J14" i="1"/>
  <c r="J28" i="1" s="1"/>
  <c r="J76" i="1" s="1"/>
  <c r="H20" i="1"/>
  <c r="H18" i="1"/>
  <c r="H14" i="1"/>
  <c r="H12" i="1"/>
  <c r="L85" i="1"/>
  <c r="J22" i="1"/>
  <c r="H22" i="1"/>
  <c r="H55" i="1"/>
  <c r="J55" i="1"/>
  <c r="G85" i="1"/>
  <c r="J38" i="1" l="1"/>
  <c r="J77" i="1" s="1"/>
  <c r="H28" i="1"/>
  <c r="H76" i="1" s="1"/>
  <c r="F85" i="1"/>
  <c r="G43" i="3" s="1"/>
  <c r="J43" i="3" s="1"/>
  <c r="J45" i="3" s="1"/>
  <c r="H73" i="1"/>
  <c r="H79" i="1" s="1"/>
  <c r="H61" i="1"/>
  <c r="H78" i="1" s="1"/>
  <c r="J61" i="1"/>
  <c r="J78" i="1" s="1"/>
  <c r="J73" i="1"/>
  <c r="J79" i="1" s="1"/>
  <c r="H85" i="1" l="1"/>
  <c r="G47" i="3"/>
  <c r="J85" i="1"/>
  <c r="J18" i="3" s="1"/>
  <c r="J22" i="3" s="1"/>
  <c r="J25" i="3" s="1"/>
  <c r="J27" i="3" s="1"/>
  <c r="J38" i="3" s="1"/>
  <c r="J39" i="3" l="1"/>
  <c r="J40" i="3" s="1"/>
</calcChain>
</file>

<file path=xl/sharedStrings.xml><?xml version="1.0" encoding="utf-8"?>
<sst xmlns="http://schemas.openxmlformats.org/spreadsheetml/2006/main" count="215" uniqueCount="147">
  <si>
    <t>RM</t>
  </si>
  <si>
    <t xml:space="preserve">           LIMIT OF RETENTION : </t>
  </si>
  <si>
    <t xml:space="preserve"> </t>
  </si>
  <si>
    <t>LAST CLAIM</t>
  </si>
  <si>
    <t>THIS CLAIM</t>
  </si>
  <si>
    <t>Work Done</t>
  </si>
  <si>
    <t>Amount</t>
  </si>
  <si>
    <t>(%)</t>
  </si>
  <si>
    <t>(RM)</t>
  </si>
  <si>
    <t>Remarks</t>
  </si>
  <si>
    <t>PERFORMANCE BOND :</t>
  </si>
  <si>
    <t>TOTAL LESS RETENTION :</t>
  </si>
  <si>
    <t>1.0</t>
  </si>
  <si>
    <t>L/S</t>
  </si>
  <si>
    <t>SUMMARY OF PRICES</t>
  </si>
  <si>
    <t>Qty / Unit</t>
  </si>
  <si>
    <t>Description</t>
  </si>
  <si>
    <t>Item</t>
  </si>
  <si>
    <t>Amend</t>
  </si>
  <si>
    <t>FIRE PROTECTION SYSTEM</t>
  </si>
  <si>
    <t>Preliminaries</t>
  </si>
  <si>
    <t>Provision for the preparation of all shop drawings</t>
  </si>
  <si>
    <t>lot</t>
  </si>
  <si>
    <t>To provide 'as-built' drawings and Operation and</t>
  </si>
  <si>
    <t>Maintenance Manuals (4 Hard Bound Copies)</t>
  </si>
  <si>
    <t>Testing And Commissioning</t>
  </si>
  <si>
    <t>a</t>
  </si>
  <si>
    <t>Testing and commissioning of the complete system</t>
  </si>
  <si>
    <t>b</t>
  </si>
  <si>
    <t>c</t>
  </si>
  <si>
    <t>Servicing and maintenance for 12 months</t>
  </si>
  <si>
    <t>d</t>
  </si>
  <si>
    <t>Any other matter not mentioned, please specified :-</t>
  </si>
  <si>
    <t xml:space="preserve">Sub-Total RM - Summary 1.0: </t>
  </si>
  <si>
    <t>HOSE REEL SYSTEM</t>
  </si>
  <si>
    <t>Tanks and Pumpset</t>
  </si>
  <si>
    <t>C</t>
  </si>
  <si>
    <t>Hose reel pipework from Hose Reel Pump and</t>
  </si>
  <si>
    <t>nos.</t>
  </si>
  <si>
    <t>c/w valves, hosereel drums and accessories</t>
  </si>
  <si>
    <t xml:space="preserve">Sub-Total RM - Summary 2.0: </t>
  </si>
  <si>
    <t>Fire Alarm System</t>
  </si>
  <si>
    <t>12 zone fire alarm panel c/w mimic diagram and battery</t>
  </si>
  <si>
    <t>GF - Smoke Detector = 1</t>
  </si>
  <si>
    <t>nos</t>
  </si>
  <si>
    <t>1F - Smoke Detector = 2</t>
  </si>
  <si>
    <t>Roof - Smoke Detector = 2</t>
  </si>
  <si>
    <t>GF - Heat Detector = 5</t>
  </si>
  <si>
    <t>1F - Heat Detector = 7</t>
  </si>
  <si>
    <t>Roof - Nil</t>
  </si>
  <si>
    <t>GF - Alarm Bell &amp; Manual Call Point (Breakglass) = 2</t>
  </si>
  <si>
    <t>1F - Alarm Bell &amp; Manual Call Point (Breakglass) = 2</t>
  </si>
  <si>
    <t>2F - Alarm Bell &amp; Manual Call Point (Breakglass) = 2</t>
  </si>
  <si>
    <t>3F - Alarm Bell &amp; Manual Call Point (Breakglass) = 2</t>
  </si>
  <si>
    <t xml:space="preserve">Sub-Total RM - Summary 3.0: </t>
  </si>
  <si>
    <t>Portable Fire Extinguisher</t>
  </si>
  <si>
    <t>ABC dry powder (9 kg) c/w Bomba Cert  as per tender drawings.</t>
  </si>
  <si>
    <t>CO2 (2.27 kg) c/w Bomba cert as per tender drawings.</t>
  </si>
  <si>
    <t>no.</t>
  </si>
  <si>
    <t xml:space="preserve">Sub-Total RM - Summary 4.0: </t>
  </si>
  <si>
    <t>2.0</t>
  </si>
  <si>
    <t>3.0</t>
  </si>
  <si>
    <t>4.0</t>
  </si>
  <si>
    <t>Excludes:</t>
  </si>
  <si>
    <t>Power incoming supply to all fire protection system equipment.</t>
  </si>
  <si>
    <t xml:space="preserve">RC plints for storage tank and pumps. </t>
  </si>
  <si>
    <t>Grand Total (RM)</t>
  </si>
  <si>
    <t>i) ........................................................</t>
  </si>
  <si>
    <t>ii) ........................................................</t>
  </si>
  <si>
    <t>Fire Alarm PVC wiring in G.I conduit for above ground or armour cable for underground to master alarm panel including breakglass, detector, manual call point, monitoring of pumpsets, tank level and hacking of concert slabs.</t>
  </si>
  <si>
    <t>Smoke  detetor ,heat detector , alarm bell and manual call point c/w wiring and GI conduit work.</t>
  </si>
  <si>
    <t>Hot dipped galvansed press steel hosereel water storage tank (1 no.) c/w 600 x 600mm manhole, piping works, vent pipe, external M.S and internal aluminium cat ladder, incoming water supply to hosereel water storage tank, water indicator, over flow, scour pipe and other related works as indicated in the drawing.</t>
  </si>
  <si>
    <t>Hose Reel Pump (1 no. DUTY Pump and 1 no. STANDBY Diesel Genset Pump) with Pump control switchboard c/w control cable, wiring in conduit/trunking, conduit accessories and other related works.</t>
  </si>
  <si>
    <t>Company Chop</t>
  </si>
  <si>
    <t xml:space="preserve"> Progress Certification No. 1</t>
  </si>
  <si>
    <t xml:space="preserve"> TOTAL VALUE OF WORK EXECUTED :</t>
  </si>
  <si>
    <t xml:space="preserve"> Less : </t>
  </si>
  <si>
    <t xml:space="preserve"> TOTAL VALUE OF VARIATION ORDER CLAIM :</t>
  </si>
  <si>
    <t xml:space="preserve"> TOTAL VALUE OF WORK COMPLETED TO DATE IN ACCORDANCE </t>
  </si>
  <si>
    <t xml:space="preserve"> WITH CONTRACT &amp; VARIATION THERE TO :</t>
  </si>
  <si>
    <t xml:space="preserve"> TOTAL AMOUNT NOW CLAIMED FOR PAYMENT TO DATE IN ACCORDANCE </t>
  </si>
  <si>
    <t xml:space="preserve"> WITH CONTRACT</t>
  </si>
  <si>
    <t xml:space="preserve"> SCOPE :</t>
  </si>
  <si>
    <t xml:space="preserve"> PROJECT :</t>
  </si>
  <si>
    <t xml:space="preserve"> TO:</t>
  </si>
  <si>
    <t xml:space="preserve">GST 6%  </t>
  </si>
  <si>
    <t xml:space="preserve"> PROGRESS AMOUNT NOW CLAIM</t>
  </si>
  <si>
    <t xml:space="preserve">PROGRESS AMOUNT TO PAY (RM):  </t>
  </si>
  <si>
    <t xml:space="preserve"> CONTRACT VALUE AS AWARDED :</t>
  </si>
  <si>
    <t xml:space="preserve"> TOTAL ADJUSTED CONTRACT SUM :</t>
  </si>
  <si>
    <t xml:space="preserve"> WE  HEREBY  CLAIM  THAT  IN  ACCORDANCE  WITH  THE  TERM  OF  THE  CONTRACT  WITH THE ABOVE </t>
  </si>
  <si>
    <t xml:space="preserve"> AMOUNT OF  MALAYSIA  RINGGIT  :</t>
  </si>
  <si>
    <t xml:space="preserve"> Forty Five Thousand Seven Hundred Fifty Nine and Cents Fifty Six Only.</t>
  </si>
  <si>
    <t xml:space="preserve"> Name:</t>
  </si>
  <si>
    <t xml:space="preserve"> Appointment: Project Manager</t>
  </si>
  <si>
    <t xml:space="preserve"> Date:</t>
  </si>
  <si>
    <t xml:space="preserve">N/A  </t>
  </si>
  <si>
    <t xml:space="preserve"> Submitted by:</t>
  </si>
  <si>
    <t>BOMBA testing and all fees payable including fire door, hydrant, and emergency light.</t>
  </si>
  <si>
    <t>ii) ..................................................................</t>
  </si>
  <si>
    <t>i) ....................................................................</t>
  </si>
  <si>
    <t>Award
Amount</t>
  </si>
  <si>
    <t xml:space="preserve"> Prepared by:</t>
  </si>
  <si>
    <t xml:space="preserve"> LESS : TOTAL AMOUNT CERTIFIED / PAID:</t>
  </si>
  <si>
    <t xml:space="preserve"> Progress Certification No. 2</t>
  </si>
  <si>
    <t>(Paid on 15 Apr 2015)</t>
  </si>
  <si>
    <t>(Paid on 18 May 2015)</t>
  </si>
  <si>
    <t xml:space="preserve"> Signature:</t>
  </si>
  <si>
    <t xml:space="preserve"> LESS : RETENTION IN ACCORDANCE WITH CONTRACT (5%)</t>
  </si>
  <si>
    <t xml:space="preserve"> LESS - Omission or Contingency Sum</t>
  </si>
  <si>
    <t xml:space="preserve"> ADD - Variation Order (Additional Works)</t>
  </si>
  <si>
    <t>1)</t>
  </si>
  <si>
    <t>2)</t>
  </si>
  <si>
    <t>3)</t>
  </si>
  <si>
    <t>Add Additional Works (VO 1)</t>
  </si>
  <si>
    <t>Less Ommission (VO 2)</t>
  </si>
  <si>
    <t xml:space="preserve">Total Variation Order (RM) </t>
  </si>
  <si>
    <t xml:space="preserve"> Evaluation carried out by:</t>
  </si>
  <si>
    <t xml:space="preserve"> Verified above by:</t>
  </si>
  <si>
    <r>
      <t xml:space="preserve"> Appointment: </t>
    </r>
    <r>
      <rPr>
        <sz val="12"/>
        <color indexed="10"/>
        <rFont val="Arial Narrow"/>
        <family val="2"/>
      </rPr>
      <t>(consultant)</t>
    </r>
  </si>
  <si>
    <r>
      <t xml:space="preserve"> Appointment: </t>
    </r>
    <r>
      <rPr>
        <sz val="12"/>
        <color indexed="10"/>
        <rFont val="Arial Narrow"/>
        <family val="2"/>
      </rPr>
      <t>(customer representative)</t>
    </r>
  </si>
  <si>
    <t xml:space="preserve"> Company Name:</t>
  </si>
  <si>
    <t>Add Contigency Sum (if any)</t>
  </si>
  <si>
    <t>HEXATECH</t>
  </si>
  <si>
    <t>Attention:</t>
  </si>
  <si>
    <r>
      <rPr>
        <sz val="12"/>
        <rFont val="Arial Narrow"/>
        <family val="2"/>
      </rPr>
      <t xml:space="preserve"> </t>
    </r>
    <r>
      <rPr>
        <u/>
        <sz val="12"/>
        <rFont val="Arial Narrow"/>
        <family val="2"/>
      </rPr>
      <t>CONTRACT PARTICULARS (FOR INFORMATION)</t>
    </r>
  </si>
  <si>
    <t xml:space="preserve"> Progress Claim No. ………………..</t>
  </si>
  <si>
    <t xml:space="preserve"> Date : ……………………………</t>
  </si>
  <si>
    <t xml:space="preserve"> Project : …………………………</t>
  </si>
  <si>
    <t xml:space="preserve"> Receipt Acknowledgement:</t>
  </si>
  <si>
    <t xml:space="preserve"> Appointment:</t>
  </si>
  <si>
    <t>Project Name : …………………….</t>
  </si>
  <si>
    <t>Progress Claim No.: …………………….</t>
  </si>
  <si>
    <t>Date: ………………………..</t>
  </si>
  <si>
    <t xml:space="preserve"> Company Name: HEXATECH</t>
  </si>
  <si>
    <r>
      <rPr>
        <sz val="12"/>
        <rFont val="Arial Narrow"/>
        <family val="2"/>
      </rPr>
      <t xml:space="preserve"> </t>
    </r>
    <r>
      <rPr>
        <u/>
        <sz val="12"/>
        <rFont val="Arial Narrow"/>
        <family val="2"/>
      </rPr>
      <t>VARIATIONS ORDER</t>
    </r>
  </si>
  <si>
    <t>2F - Smoke Detector = 4</t>
  </si>
  <si>
    <t>2F - Heat Detector = 15</t>
  </si>
  <si>
    <t xml:space="preserve"> Issue No.: 1</t>
  </si>
  <si>
    <t xml:space="preserve"> Revision No.: 0</t>
  </si>
  <si>
    <t xml:space="preserve"> Document Effective Date: 01 Mar 2017</t>
  </si>
  <si>
    <t xml:space="preserve"> Tel. No.: +603 8068 1811     Fax No.: +603 8068 1722</t>
  </si>
  <si>
    <t xml:space="preserve"> 47099 PUCHONG, Selangor Darul Ehsan, MALAYSIA.</t>
  </si>
  <si>
    <t xml:space="preserve"> No. 18,  Jalan Industri PBP 9, Taman Industri Pusat Bandar Puchong,</t>
  </si>
  <si>
    <t xml:space="preserve"> HEXATECH</t>
  </si>
  <si>
    <t xml:space="preserve"> Project Progress Claim Form </t>
  </si>
  <si>
    <t xml:space="preserve"> Document Ref. No.:  PD-REC-PPCF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</si>
</sst>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8" formatCode="&quot;$&quot;#,##0.00_);[Red]\(&quot;$&quot;#,##0.00\)"/>
    <numFmt numFmtId="43" formatCode="_(* #,##0.00_);_(* \(#,##0.00\);_(* &quot;-&quot;??_);_(@_)"/>
    <numFmt numFmtId="164" formatCode="0.0"/>
  </numFmts>
  <fonts count="16" x14ac:knownFonts="1">
    <font>
      <sz val="10"/>
      <name val="Arial"/>
    </font>
    <font>
      <sz val="10"/>
      <name val="Arial"/>
    </font>
    <font>
      <b/>
      <sz val="12"/>
      <name val="Arial Narrow"/>
      <family val="2"/>
    </font>
    <font>
      <sz val="12"/>
      <name val="Arial Narrow"/>
      <family val="2"/>
    </font>
    <font>
      <sz val="8"/>
      <name val="Arial"/>
      <family val="2"/>
    </font>
    <font>
      <sz val="10"/>
      <name val="Arial"/>
      <family val="2"/>
    </font>
    <font>
      <sz val="9"/>
      <name val="Arial"/>
      <family val="2"/>
    </font>
    <font>
      <sz val="10"/>
      <name val="Tms Rmn"/>
    </font>
    <font>
      <sz val="12"/>
      <color indexed="8"/>
      <name val="Arial Narrow"/>
      <family val="2"/>
    </font>
    <font>
      <u/>
      <sz val="12"/>
      <name val="Arial Narrow"/>
      <family val="2"/>
    </font>
    <font>
      <sz val="10"/>
      <color indexed="8"/>
      <name val="MS Sans Serif"/>
      <family val="2"/>
    </font>
    <font>
      <b/>
      <sz val="18"/>
      <name val="Arial Narrow"/>
      <family val="2"/>
    </font>
    <font>
      <sz val="12"/>
      <color indexed="10"/>
      <name val="Arial Narrow"/>
      <family val="2"/>
    </font>
    <font>
      <sz val="12"/>
      <color rgb="FFFF0000"/>
      <name val="Arial Narrow"/>
      <family val="2"/>
    </font>
    <font>
      <u/>
      <sz val="12"/>
      <color indexed="8"/>
      <name val="Arial Narrow"/>
      <family val="2"/>
    </font>
    <font>
      <sz val="12"/>
      <color theme="1"/>
      <name val="Arial Narrow"/>
      <family val="2"/>
    </font>
  </fonts>
  <fills count="3">
    <fill>
      <patternFill patternType="none"/>
    </fill>
    <fill>
      <patternFill patternType="gray125"/>
    </fill>
    <fill>
      <patternFill patternType="solid">
        <fgColor theme="9" tint="0.79998168889431442"/>
        <bgColor indexed="64"/>
      </patternFill>
    </fill>
  </fills>
  <borders count="22">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top style="thin">
        <color indexed="64"/>
      </top>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bottom style="thin">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s>
  <cellStyleXfs count="8">
    <xf numFmtId="0" fontId="0" fillId="0" borderId="0"/>
    <xf numFmtId="43" fontId="1" fillId="0" borderId="0" applyFont="0" applyFill="0" applyBorder="0" applyAlignment="0" applyProtection="0"/>
    <xf numFmtId="43" fontId="5" fillId="0" borderId="0" applyFont="0" applyFill="0" applyBorder="0" applyAlignment="0" applyProtection="0"/>
    <xf numFmtId="0" fontId="5" fillId="0" borderId="0"/>
    <xf numFmtId="8" fontId="6" fillId="0" borderId="0"/>
    <xf numFmtId="0" fontId="7" fillId="0" borderId="0"/>
    <xf numFmtId="0" fontId="10" fillId="0" borderId="0"/>
    <xf numFmtId="9" fontId="1" fillId="0" borderId="0" applyFont="0" applyFill="0" applyBorder="0" applyAlignment="0" applyProtection="0"/>
  </cellStyleXfs>
  <cellXfs count="238">
    <xf numFmtId="0" fontId="0" fillId="0" borderId="0" xfId="0"/>
    <xf numFmtId="0" fontId="3" fillId="0" borderId="0" xfId="0" applyFont="1" applyAlignment="1">
      <alignment vertical="center"/>
    </xf>
    <xf numFmtId="0" fontId="3" fillId="0" borderId="0" xfId="0" applyFont="1" applyAlignment="1">
      <alignment horizontal="center" vertical="center"/>
    </xf>
    <xf numFmtId="0" fontId="3" fillId="0" borderId="1" xfId="0" applyFont="1" applyBorder="1" applyAlignment="1">
      <alignment vertical="top" wrapText="1"/>
    </xf>
    <xf numFmtId="0" fontId="3" fillId="0" borderId="2" xfId="0" applyFont="1" applyBorder="1" applyAlignment="1">
      <alignment vertical="top" wrapText="1"/>
    </xf>
    <xf numFmtId="9" fontId="3" fillId="0" borderId="2" xfId="7" applyFont="1" applyBorder="1" applyAlignment="1">
      <alignment vertical="top" wrapText="1"/>
    </xf>
    <xf numFmtId="43" fontId="3" fillId="0" borderId="2" xfId="1" applyFont="1" applyBorder="1" applyAlignment="1">
      <alignment vertical="top" wrapText="1"/>
    </xf>
    <xf numFmtId="43" fontId="3" fillId="0" borderId="0" xfId="1" applyFont="1" applyAlignment="1">
      <alignment horizontal="right" vertical="center"/>
    </xf>
    <xf numFmtId="0" fontId="3" fillId="0" borderId="0" xfId="0" applyFont="1" applyAlignment="1">
      <alignment horizontal="right" vertical="center"/>
    </xf>
    <xf numFmtId="9" fontId="3" fillId="0" borderId="0" xfId="7" applyFont="1" applyAlignment="1">
      <alignment horizontal="center" vertical="center"/>
    </xf>
    <xf numFmtId="9" fontId="3" fillId="0" borderId="0" xfId="7" applyFont="1" applyAlignment="1">
      <alignment horizontal="center" vertical="center" wrapText="1"/>
    </xf>
    <xf numFmtId="9" fontId="3" fillId="0" borderId="0" xfId="7" applyFont="1" applyAlignment="1">
      <alignment vertical="center" wrapText="1"/>
    </xf>
    <xf numFmtId="43" fontId="3" fillId="0" borderId="0" xfId="1" applyFont="1" applyAlignment="1">
      <alignment vertical="center" wrapText="1"/>
    </xf>
    <xf numFmtId="0" fontId="3" fillId="0" borderId="0" xfId="0" applyFont="1" applyAlignment="1">
      <alignment horizontal="left" vertical="center" wrapText="1"/>
    </xf>
    <xf numFmtId="0" fontId="3" fillId="0" borderId="1" xfId="0" applyFont="1" applyBorder="1" applyAlignment="1">
      <alignment horizontal="left" vertical="center" wrapText="1"/>
    </xf>
    <xf numFmtId="0" fontId="3" fillId="0" borderId="2" xfId="0" applyFont="1" applyBorder="1" applyAlignment="1">
      <alignment horizontal="left" vertical="center" wrapText="1"/>
    </xf>
    <xf numFmtId="0" fontId="3" fillId="0" borderId="0" xfId="0" applyFont="1" applyAlignment="1">
      <alignment vertical="center" wrapText="1"/>
    </xf>
    <xf numFmtId="43" fontId="3" fillId="2" borderId="2" xfId="1" applyFont="1" applyFill="1" applyBorder="1" applyAlignment="1">
      <alignment vertical="top" wrapText="1"/>
    </xf>
    <xf numFmtId="43" fontId="3" fillId="0" borderId="2" xfId="1" applyFont="1" applyFill="1" applyBorder="1" applyAlignment="1">
      <alignment horizontal="center" vertical="top" wrapText="1"/>
    </xf>
    <xf numFmtId="43" fontId="3" fillId="0" borderId="2" xfId="1" applyFont="1" applyFill="1" applyBorder="1" applyAlignment="1">
      <alignment horizontal="right" vertical="top" wrapText="1"/>
    </xf>
    <xf numFmtId="0" fontId="3" fillId="0" borderId="6" xfId="5" applyFont="1" applyFill="1" applyBorder="1" applyAlignment="1" applyProtection="1">
      <alignment horizontal="right" vertical="top" wrapText="1"/>
    </xf>
    <xf numFmtId="0" fontId="3" fillId="0" borderId="7" xfId="5" applyFont="1" applyFill="1" applyBorder="1" applyAlignment="1" applyProtection="1">
      <alignment horizontal="left" vertical="top" wrapText="1"/>
    </xf>
    <xf numFmtId="0" fontId="3" fillId="0" borderId="1" xfId="0" applyNumberFormat="1" applyFont="1" applyBorder="1" applyAlignment="1">
      <alignment horizontal="center" vertical="top" wrapText="1"/>
    </xf>
    <xf numFmtId="0" fontId="3" fillId="0" borderId="4" xfId="0" applyFont="1" applyBorder="1" applyAlignment="1">
      <alignment vertical="top" wrapText="1"/>
    </xf>
    <xf numFmtId="0" fontId="3" fillId="0" borderId="5" xfId="0" applyFont="1" applyBorder="1" applyAlignment="1">
      <alignment vertical="top" wrapText="1"/>
    </xf>
    <xf numFmtId="43" fontId="3" fillId="0" borderId="1" xfId="1" applyFont="1" applyBorder="1" applyAlignment="1">
      <alignment horizontal="right" vertical="top" wrapText="1"/>
    </xf>
    <xf numFmtId="0" fontId="3" fillId="0" borderId="0" xfId="0" applyFont="1" applyAlignment="1">
      <alignment vertical="top"/>
    </xf>
    <xf numFmtId="9" fontId="3" fillId="2" borderId="2" xfId="7" applyFont="1" applyFill="1" applyBorder="1" applyAlignment="1">
      <alignment horizontal="center" vertical="top" wrapText="1"/>
    </xf>
    <xf numFmtId="0" fontId="3" fillId="0" borderId="2" xfId="0" applyFont="1" applyBorder="1" applyAlignment="1">
      <alignment horizontal="center" vertical="top" wrapText="1"/>
    </xf>
    <xf numFmtId="0" fontId="3" fillId="0" borderId="0" xfId="0" applyFont="1" applyAlignment="1">
      <alignment vertical="top" wrapText="1"/>
    </xf>
    <xf numFmtId="0" fontId="3" fillId="0" borderId="6" xfId="2" applyNumberFormat="1" applyFont="1" applyBorder="1" applyAlignment="1">
      <alignment horizontal="right" vertical="top" wrapText="1"/>
    </xf>
    <xf numFmtId="0" fontId="3" fillId="0" borderId="7" xfId="2" applyNumberFormat="1" applyFont="1" applyBorder="1" applyAlignment="1">
      <alignment horizontal="left" vertical="top" wrapText="1"/>
    </xf>
    <xf numFmtId="0" fontId="3" fillId="0" borderId="6" xfId="0" applyFont="1" applyBorder="1" applyAlignment="1">
      <alignment vertical="top" wrapText="1"/>
    </xf>
    <xf numFmtId="9" fontId="3" fillId="0" borderId="2" xfId="7" applyFont="1" applyBorder="1" applyAlignment="1">
      <alignment horizontal="center" vertical="top" wrapText="1"/>
    </xf>
    <xf numFmtId="0" fontId="3" fillId="0" borderId="2" xfId="0" applyFont="1" applyBorder="1" applyAlignment="1">
      <alignment horizontal="right" vertical="top" wrapText="1"/>
    </xf>
    <xf numFmtId="164" fontId="3" fillId="0" borderId="2" xfId="0" applyNumberFormat="1" applyFont="1" applyBorder="1" applyAlignment="1">
      <alignment horizontal="center" vertical="top" wrapText="1"/>
    </xf>
    <xf numFmtId="0" fontId="9" fillId="0" borderId="6" xfId="0" applyFont="1" applyBorder="1" applyAlignment="1">
      <alignment vertical="top" wrapText="1"/>
    </xf>
    <xf numFmtId="0" fontId="8" fillId="0" borderId="0" xfId="6" applyFont="1" applyFill="1" applyBorder="1" applyAlignment="1">
      <alignment horizontal="left" vertical="top" wrapText="1"/>
    </xf>
    <xf numFmtId="0" fontId="3" fillId="0" borderId="0" xfId="0" applyFont="1" applyFill="1" applyAlignment="1">
      <alignment vertical="center" wrapText="1"/>
    </xf>
    <xf numFmtId="0" fontId="3" fillId="0" borderId="6" xfId="0" applyFont="1" applyBorder="1" applyAlignment="1">
      <alignment wrapText="1"/>
    </xf>
    <xf numFmtId="9" fontId="3" fillId="0" borderId="3" xfId="7" applyFont="1" applyFill="1" applyBorder="1" applyAlignment="1">
      <alignment horizontal="center" vertical="center" wrapText="1"/>
    </xf>
    <xf numFmtId="43" fontId="3" fillId="0" borderId="3" xfId="1" applyFont="1" applyFill="1" applyBorder="1" applyAlignment="1">
      <alignment vertical="center" wrapText="1"/>
    </xf>
    <xf numFmtId="0" fontId="3" fillId="0" borderId="3" xfId="0" applyFont="1" applyFill="1" applyBorder="1" applyAlignment="1">
      <alignment horizontal="center" vertical="center" wrapText="1"/>
    </xf>
    <xf numFmtId="0" fontId="3" fillId="0" borderId="0" xfId="3" applyFont="1" applyBorder="1"/>
    <xf numFmtId="0" fontId="3" fillId="0" borderId="0" xfId="3" applyFont="1" applyFill="1" applyBorder="1"/>
    <xf numFmtId="0" fontId="3" fillId="0" borderId="0" xfId="0" applyFont="1" applyBorder="1" applyAlignment="1">
      <alignment vertical="center"/>
    </xf>
    <xf numFmtId="0" fontId="3" fillId="0" borderId="6" xfId="0" applyFont="1" applyBorder="1" applyAlignment="1">
      <alignment vertical="center"/>
    </xf>
    <xf numFmtId="0" fontId="3" fillId="0" borderId="0" xfId="0" applyFont="1" applyBorder="1" applyAlignment="1"/>
    <xf numFmtId="0" fontId="3" fillId="0" borderId="12" xfId="0" applyFont="1" applyBorder="1" applyAlignment="1">
      <alignment vertical="center"/>
    </xf>
    <xf numFmtId="0" fontId="3" fillId="0" borderId="13" xfId="0" applyFont="1" applyBorder="1" applyAlignment="1">
      <alignment vertical="center"/>
    </xf>
    <xf numFmtId="43" fontId="3" fillId="0" borderId="0" xfId="1" applyFont="1" applyBorder="1" applyAlignment="1">
      <alignment horizontal="right" vertical="center"/>
    </xf>
    <xf numFmtId="0" fontId="3" fillId="0" borderId="0" xfId="0" applyFont="1" applyBorder="1" applyAlignment="1">
      <alignment horizontal="right" vertical="center"/>
    </xf>
    <xf numFmtId="0" fontId="3" fillId="0" borderId="14" xfId="0" applyFont="1" applyBorder="1" applyAlignment="1">
      <alignment vertical="center"/>
    </xf>
    <xf numFmtId="0" fontId="9" fillId="0" borderId="0" xfId="0" applyFont="1" applyBorder="1" applyAlignment="1">
      <alignment vertical="center"/>
    </xf>
    <xf numFmtId="4" fontId="3" fillId="0" borderId="0" xfId="0" applyNumberFormat="1" applyFont="1" applyBorder="1" applyAlignment="1">
      <alignment vertical="center"/>
    </xf>
    <xf numFmtId="43" fontId="3" fillId="0" borderId="15" xfId="1" applyFont="1" applyBorder="1" applyAlignment="1">
      <alignment horizontal="right" vertical="center"/>
    </xf>
    <xf numFmtId="0" fontId="3" fillId="0" borderId="7" xfId="0" applyFont="1" applyBorder="1" applyAlignment="1">
      <alignment vertical="center"/>
    </xf>
    <xf numFmtId="0" fontId="3" fillId="0" borderId="18" xfId="0" applyFont="1" applyBorder="1" applyAlignment="1">
      <alignment vertical="center"/>
    </xf>
    <xf numFmtId="0" fontId="3" fillId="0" borderId="5" xfId="0" applyFont="1" applyBorder="1" applyAlignment="1">
      <alignment vertical="center"/>
    </xf>
    <xf numFmtId="0" fontId="3" fillId="0" borderId="14" xfId="0" applyFont="1" applyBorder="1" applyAlignment="1">
      <alignment vertical="top"/>
    </xf>
    <xf numFmtId="43" fontId="3" fillId="0" borderId="14" xfId="1" applyFont="1" applyBorder="1" applyAlignment="1">
      <alignment horizontal="right" vertical="top"/>
    </xf>
    <xf numFmtId="9" fontId="3" fillId="0" borderId="14" xfId="7" applyFont="1" applyBorder="1" applyAlignment="1">
      <alignment vertical="top" wrapText="1"/>
    </xf>
    <xf numFmtId="43" fontId="3" fillId="0" borderId="14" xfId="1" applyFont="1" applyBorder="1" applyAlignment="1">
      <alignment vertical="top" wrapText="1"/>
    </xf>
    <xf numFmtId="9" fontId="3" fillId="0" borderId="14" xfId="7" applyFont="1" applyBorder="1" applyAlignment="1">
      <alignment horizontal="center" vertical="top" wrapText="1"/>
    </xf>
    <xf numFmtId="0" fontId="3" fillId="0" borderId="5" xfId="0" applyFont="1" applyBorder="1" applyAlignment="1">
      <alignment vertical="top"/>
    </xf>
    <xf numFmtId="0" fontId="3" fillId="0" borderId="6" xfId="0" applyFont="1" applyBorder="1" applyAlignment="1">
      <alignment horizontal="center" vertical="top"/>
    </xf>
    <xf numFmtId="43" fontId="3" fillId="0" borderId="0" xfId="1" applyFont="1" applyBorder="1" applyAlignment="1">
      <alignment horizontal="right" vertical="top"/>
    </xf>
    <xf numFmtId="9" fontId="3" fillId="0" borderId="0" xfId="7" applyFont="1" applyBorder="1" applyAlignment="1">
      <alignment vertical="top" wrapText="1"/>
    </xf>
    <xf numFmtId="43" fontId="3" fillId="0" borderId="0" xfId="1" applyFont="1" applyBorder="1" applyAlignment="1">
      <alignment vertical="top" wrapText="1"/>
    </xf>
    <xf numFmtId="9" fontId="3" fillId="0" borderId="0" xfId="7" applyFont="1" applyBorder="1" applyAlignment="1">
      <alignment horizontal="center" vertical="top" wrapText="1"/>
    </xf>
    <xf numFmtId="0" fontId="3" fillId="0" borderId="7" xfId="0" applyFont="1" applyBorder="1" applyAlignment="1">
      <alignment vertical="top"/>
    </xf>
    <xf numFmtId="0" fontId="3" fillId="0" borderId="13" xfId="0" applyFont="1" applyBorder="1" applyAlignment="1">
      <alignment horizontal="center" vertical="top"/>
    </xf>
    <xf numFmtId="43" fontId="3" fillId="0" borderId="12" xfId="1" applyFont="1" applyBorder="1" applyAlignment="1">
      <alignment horizontal="right" vertical="top"/>
    </xf>
    <xf numFmtId="9" fontId="3" fillId="0" borderId="12" xfId="7" applyFont="1" applyBorder="1" applyAlignment="1">
      <alignment vertical="top" wrapText="1"/>
    </xf>
    <xf numFmtId="43" fontId="3" fillId="0" borderId="12" xfId="1" applyFont="1" applyBorder="1" applyAlignment="1">
      <alignment vertical="top" wrapText="1"/>
    </xf>
    <xf numFmtId="9" fontId="3" fillId="0" borderId="12" xfId="7" applyFont="1" applyBorder="1" applyAlignment="1">
      <alignment horizontal="center" vertical="top" wrapText="1"/>
    </xf>
    <xf numFmtId="0" fontId="3" fillId="0" borderId="18" xfId="0" applyFont="1" applyBorder="1" applyAlignment="1">
      <alignment vertical="top"/>
    </xf>
    <xf numFmtId="0" fontId="3" fillId="0" borderId="6" xfId="0" applyFont="1" applyBorder="1" applyAlignment="1">
      <alignment horizontal="center" vertical="center"/>
    </xf>
    <xf numFmtId="0" fontId="3" fillId="0" borderId="0" xfId="0" applyFont="1" applyBorder="1" applyAlignment="1">
      <alignment vertical="center" wrapText="1"/>
    </xf>
    <xf numFmtId="9" fontId="3" fillId="0" borderId="0" xfId="7" applyFont="1" applyBorder="1" applyAlignment="1">
      <alignment vertical="center" wrapText="1"/>
    </xf>
    <xf numFmtId="43" fontId="3" fillId="0" borderId="0" xfId="1" applyFont="1" applyBorder="1" applyAlignment="1">
      <alignment vertical="center" wrapText="1"/>
    </xf>
    <xf numFmtId="9" fontId="3" fillId="0" borderId="0" xfId="7" applyFont="1" applyBorder="1" applyAlignment="1">
      <alignment horizontal="center" vertical="center" wrapText="1"/>
    </xf>
    <xf numFmtId="43" fontId="3" fillId="0" borderId="7" xfId="1" applyFont="1" applyBorder="1" applyAlignment="1">
      <alignment vertical="center" wrapText="1"/>
    </xf>
    <xf numFmtId="0" fontId="3" fillId="0" borderId="6" xfId="0" applyFont="1" applyBorder="1" applyAlignment="1">
      <alignment horizontal="left" vertical="center"/>
    </xf>
    <xf numFmtId="0" fontId="3" fillId="0" borderId="19" xfId="0" applyFont="1" applyBorder="1" applyAlignment="1">
      <alignment horizontal="center" vertical="center"/>
    </xf>
    <xf numFmtId="0" fontId="3" fillId="0" borderId="20" xfId="0" applyFont="1" applyBorder="1" applyAlignment="1">
      <alignment vertical="center" wrapText="1"/>
    </xf>
    <xf numFmtId="0" fontId="3" fillId="0" borderId="19" xfId="0" applyFont="1" applyBorder="1" applyAlignment="1">
      <alignment vertical="center"/>
    </xf>
    <xf numFmtId="0" fontId="3" fillId="0" borderId="20" xfId="0" applyFont="1" applyBorder="1" applyAlignment="1">
      <alignment vertical="center"/>
    </xf>
    <xf numFmtId="43" fontId="3" fillId="0" borderId="20" xfId="1" applyFont="1" applyBorder="1" applyAlignment="1">
      <alignment horizontal="right" vertical="center"/>
    </xf>
    <xf numFmtId="9" fontId="3" fillId="0" borderId="20" xfId="7" applyFont="1" applyBorder="1" applyAlignment="1">
      <alignment vertical="center" wrapText="1"/>
    </xf>
    <xf numFmtId="43" fontId="3" fillId="0" borderId="21" xfId="1" applyFont="1" applyBorder="1" applyAlignment="1">
      <alignment vertical="center" wrapText="1"/>
    </xf>
    <xf numFmtId="43" fontId="3" fillId="0" borderId="20" xfId="1" applyFont="1" applyBorder="1" applyAlignment="1">
      <alignment vertical="center" wrapText="1"/>
    </xf>
    <xf numFmtId="9" fontId="3" fillId="0" borderId="20" xfId="7" applyFont="1" applyBorder="1" applyAlignment="1">
      <alignment horizontal="center" vertical="center" wrapText="1"/>
    </xf>
    <xf numFmtId="0" fontId="3" fillId="0" borderId="21" xfId="0" applyFont="1" applyBorder="1" applyAlignment="1">
      <alignment vertical="center"/>
    </xf>
    <xf numFmtId="0" fontId="3" fillId="0" borderId="2" xfId="0" applyFont="1" applyBorder="1" applyAlignment="1">
      <alignment horizontal="center" wrapText="1"/>
    </xf>
    <xf numFmtId="0" fontId="3" fillId="0" borderId="6" xfId="2" applyNumberFormat="1" applyFont="1" applyBorder="1" applyAlignment="1">
      <alignment horizontal="right" wrapText="1"/>
    </xf>
    <xf numFmtId="0" fontId="3" fillId="0" borderId="7" xfId="2" applyNumberFormat="1" applyFont="1" applyBorder="1" applyAlignment="1">
      <alignment horizontal="left" wrapText="1"/>
    </xf>
    <xf numFmtId="43" fontId="3" fillId="0" borderId="2" xfId="1" applyFont="1" applyFill="1" applyBorder="1" applyAlignment="1">
      <alignment horizontal="center" wrapText="1"/>
    </xf>
    <xf numFmtId="43" fontId="3" fillId="0" borderId="2" xfId="1" applyFont="1" applyFill="1" applyBorder="1" applyAlignment="1">
      <alignment horizontal="right" wrapText="1"/>
    </xf>
    <xf numFmtId="43" fontId="3" fillId="0" borderId="2" xfId="1" applyFont="1" applyBorder="1" applyAlignment="1">
      <alignment wrapText="1"/>
    </xf>
    <xf numFmtId="9" fontId="3" fillId="0" borderId="2" xfId="7" applyFont="1" applyBorder="1" applyAlignment="1">
      <alignment wrapText="1"/>
    </xf>
    <xf numFmtId="9" fontId="3" fillId="2" borderId="2" xfId="7" applyFont="1" applyFill="1" applyBorder="1" applyAlignment="1">
      <alignment horizontal="center" wrapText="1"/>
    </xf>
    <xf numFmtId="43" fontId="3" fillId="2" borderId="2" xfId="1" applyFont="1" applyFill="1" applyBorder="1" applyAlignment="1">
      <alignment wrapText="1"/>
    </xf>
    <xf numFmtId="0" fontId="3" fillId="0" borderId="0" xfId="0" applyFont="1" applyAlignment="1">
      <alignment wrapText="1"/>
    </xf>
    <xf numFmtId="0" fontId="3" fillId="0" borderId="0" xfId="2" applyNumberFormat="1" applyFont="1" applyBorder="1" applyAlignment="1">
      <alignment horizontal="right" vertical="top" wrapText="1"/>
    </xf>
    <xf numFmtId="0" fontId="3" fillId="0" borderId="0" xfId="2" applyNumberFormat="1" applyFont="1" applyBorder="1" applyAlignment="1">
      <alignment horizontal="left" vertical="top" wrapText="1"/>
    </xf>
    <xf numFmtId="43" fontId="3" fillId="0" borderId="0" xfId="1" applyFont="1" applyFill="1" applyBorder="1" applyAlignment="1">
      <alignment horizontal="right" vertical="top" wrapText="1"/>
    </xf>
    <xf numFmtId="9" fontId="3" fillId="2" borderId="0" xfId="7" applyFont="1" applyFill="1" applyBorder="1" applyAlignment="1">
      <alignment horizontal="center" vertical="top" wrapText="1"/>
    </xf>
    <xf numFmtId="43" fontId="3" fillId="2" borderId="0" xfId="1" applyFont="1" applyFill="1" applyBorder="1" applyAlignment="1">
      <alignment vertical="top" wrapText="1"/>
    </xf>
    <xf numFmtId="0" fontId="3" fillId="0" borderId="6" xfId="0" applyFont="1" applyBorder="1" applyAlignment="1">
      <alignment horizontal="center" vertical="top" wrapText="1"/>
    </xf>
    <xf numFmtId="0" fontId="3" fillId="0" borderId="7" xfId="0" applyFont="1" applyBorder="1" applyAlignment="1">
      <alignment horizontal="center" vertical="top" wrapText="1"/>
    </xf>
    <xf numFmtId="0" fontId="2" fillId="0" borderId="4" xfId="0" applyFont="1" applyBorder="1" applyAlignment="1">
      <alignment vertical="center"/>
    </xf>
    <xf numFmtId="0" fontId="3" fillId="0" borderId="4" xfId="0" applyFont="1" applyBorder="1" applyAlignment="1">
      <alignment vertical="center"/>
    </xf>
    <xf numFmtId="0" fontId="2" fillId="0" borderId="5" xfId="0" applyFont="1" applyBorder="1" applyAlignment="1">
      <alignment vertical="center"/>
    </xf>
    <xf numFmtId="39" fontId="3" fillId="0" borderId="7" xfId="0" applyNumberFormat="1" applyFont="1" applyFill="1" applyBorder="1" applyAlignment="1">
      <alignment horizontal="right" vertical="center"/>
    </xf>
    <xf numFmtId="0" fontId="3" fillId="0" borderId="14" xfId="3" applyFont="1" applyBorder="1"/>
    <xf numFmtId="0" fontId="2" fillId="0" borderId="14" xfId="0" applyFont="1" applyBorder="1" applyAlignment="1">
      <alignment vertical="center"/>
    </xf>
    <xf numFmtId="0" fontId="8" fillId="0" borderId="14" xfId="0" applyFont="1" applyBorder="1"/>
    <xf numFmtId="0" fontId="3" fillId="0" borderId="6" xfId="0" applyFont="1" applyBorder="1" applyAlignment="1">
      <alignment vertical="top"/>
    </xf>
    <xf numFmtId="0" fontId="3" fillId="0" borderId="4" xfId="0" applyFont="1" applyBorder="1" applyAlignment="1">
      <alignment horizontal="right" vertical="center"/>
    </xf>
    <xf numFmtId="39" fontId="3" fillId="0" borderId="5" xfId="0" applyNumberFormat="1" applyFont="1" applyBorder="1" applyAlignment="1">
      <alignment horizontal="right" vertical="center"/>
    </xf>
    <xf numFmtId="0" fontId="3" fillId="0" borderId="6" xfId="0" applyFont="1" applyBorder="1" applyAlignment="1">
      <alignment horizontal="right" vertical="center"/>
    </xf>
    <xf numFmtId="43" fontId="3" fillId="0" borderId="7" xfId="1" applyFont="1" applyBorder="1" applyAlignment="1">
      <alignment horizontal="right" vertical="center"/>
    </xf>
    <xf numFmtId="0" fontId="3" fillId="0" borderId="7" xfId="0" applyFont="1" applyBorder="1" applyAlignment="1">
      <alignment horizontal="right" vertical="center"/>
    </xf>
    <xf numFmtId="0" fontId="3" fillId="0" borderId="13" xfId="0" applyFont="1" applyBorder="1" applyAlignment="1">
      <alignment horizontal="right" vertical="center"/>
    </xf>
    <xf numFmtId="43" fontId="3" fillId="0" borderId="18" xfId="1" applyFont="1" applyBorder="1" applyAlignment="1">
      <alignment horizontal="right" vertical="center"/>
    </xf>
    <xf numFmtId="39" fontId="3" fillId="0" borderId="7" xfId="0" applyNumberFormat="1" applyFont="1" applyBorder="1" applyAlignment="1">
      <alignment horizontal="right" vertical="center"/>
    </xf>
    <xf numFmtId="4" fontId="3" fillId="0" borderId="7" xfId="0" applyNumberFormat="1" applyFont="1" applyBorder="1" applyAlignment="1">
      <alignment horizontal="right" vertical="center"/>
    </xf>
    <xf numFmtId="43" fontId="3" fillId="0" borderId="18" xfId="1" applyFont="1" applyBorder="1" applyAlignment="1">
      <alignment vertical="center"/>
    </xf>
    <xf numFmtId="39" fontId="3" fillId="0" borderId="7" xfId="0" applyNumberFormat="1" applyFont="1" applyBorder="1" applyAlignment="1">
      <alignment vertical="center"/>
    </xf>
    <xf numFmtId="39" fontId="3" fillId="0" borderId="18" xfId="0" applyNumberFormat="1" applyFont="1" applyBorder="1" applyAlignment="1">
      <alignment vertical="center"/>
    </xf>
    <xf numFmtId="0" fontId="3" fillId="0" borderId="17" xfId="0" applyFont="1" applyBorder="1" applyAlignment="1">
      <alignment horizontal="right" vertical="center"/>
    </xf>
    <xf numFmtId="39" fontId="3" fillId="0" borderId="16" xfId="0" applyNumberFormat="1" applyFont="1" applyBorder="1" applyAlignment="1">
      <alignment vertical="center"/>
    </xf>
    <xf numFmtId="0" fontId="9" fillId="0" borderId="6" xfId="0" applyFont="1" applyBorder="1" applyAlignment="1">
      <alignment vertical="center"/>
    </xf>
    <xf numFmtId="4" fontId="3" fillId="0" borderId="0" xfId="0" applyNumberFormat="1" applyFont="1" applyBorder="1" applyAlignment="1">
      <alignment horizontal="right" vertical="center"/>
    </xf>
    <xf numFmtId="43" fontId="3" fillId="0" borderId="0" xfId="1" applyFont="1" applyFill="1" applyBorder="1" applyAlignment="1">
      <alignment vertical="center"/>
    </xf>
    <xf numFmtId="39" fontId="3" fillId="0" borderId="7" xfId="0" applyNumberFormat="1" applyFont="1" applyFill="1" applyBorder="1" applyAlignment="1">
      <alignment vertical="center"/>
    </xf>
    <xf numFmtId="43" fontId="3" fillId="0" borderId="0" xfId="1" applyFont="1" applyBorder="1" applyAlignment="1">
      <alignment vertical="center"/>
    </xf>
    <xf numFmtId="4" fontId="3" fillId="0" borderId="15" xfId="0" applyNumberFormat="1" applyFont="1" applyFill="1" applyBorder="1" applyAlignment="1">
      <alignment vertical="center"/>
    </xf>
    <xf numFmtId="0" fontId="3" fillId="0" borderId="0" xfId="0" applyFont="1" applyAlignment="1">
      <alignment horizontal="left" vertical="center"/>
    </xf>
    <xf numFmtId="0" fontId="3" fillId="0" borderId="0" xfId="0" applyNumberFormat="1" applyFont="1" applyAlignment="1">
      <alignment horizontal="left" vertical="center" wrapText="1"/>
    </xf>
    <xf numFmtId="43" fontId="3" fillId="0" borderId="0" xfId="1" applyFont="1" applyAlignment="1">
      <alignment horizontal="left" vertical="center"/>
    </xf>
    <xf numFmtId="0" fontId="3" fillId="0" borderId="1" xfId="0" applyNumberFormat="1" applyFont="1" applyBorder="1" applyAlignment="1">
      <alignment horizontal="center" vertical="center" wrapText="1"/>
    </xf>
    <xf numFmtId="0" fontId="3" fillId="0" borderId="4" xfId="0" applyFont="1" applyBorder="1" applyAlignment="1">
      <alignment horizontal="right" vertical="center" wrapText="1"/>
    </xf>
    <xf numFmtId="0" fontId="3" fillId="0" borderId="5" xfId="0" applyFont="1" applyBorder="1" applyAlignment="1">
      <alignment horizontal="left" vertical="center" wrapText="1"/>
    </xf>
    <xf numFmtId="43" fontId="3" fillId="0" borderId="1" xfId="1" applyFont="1" applyBorder="1" applyAlignment="1">
      <alignment horizontal="center" vertical="center" wrapText="1"/>
    </xf>
    <xf numFmtId="0" fontId="3" fillId="0" borderId="2" xfId="0" applyNumberFormat="1" applyFont="1" applyBorder="1" applyAlignment="1">
      <alignment horizontal="center" vertical="center" wrapText="1"/>
    </xf>
    <xf numFmtId="0" fontId="3" fillId="0" borderId="2" xfId="0" applyFont="1" applyBorder="1" applyAlignment="1">
      <alignment horizontal="center" vertical="center" wrapText="1"/>
    </xf>
    <xf numFmtId="9" fontId="3" fillId="0" borderId="2" xfId="7" applyFont="1" applyBorder="1" applyAlignment="1">
      <alignment horizontal="center" vertical="center" wrapText="1"/>
    </xf>
    <xf numFmtId="43" fontId="3" fillId="0" borderId="2" xfId="1" applyFont="1" applyBorder="1" applyAlignment="1">
      <alignment horizontal="center" vertical="center" wrapText="1"/>
    </xf>
    <xf numFmtId="9" fontId="3" fillId="2" borderId="3" xfId="7" applyFont="1" applyFill="1" applyBorder="1" applyAlignment="1">
      <alignment horizontal="center" vertical="center" wrapText="1"/>
    </xf>
    <xf numFmtId="43" fontId="3" fillId="2" borderId="3" xfId="1" applyFont="1" applyFill="1" applyBorder="1" applyAlignment="1">
      <alignment horizontal="center" vertical="center" wrapText="1"/>
    </xf>
    <xf numFmtId="0" fontId="3" fillId="0" borderId="6" xfId="0" applyFont="1" applyBorder="1" applyAlignment="1">
      <alignment horizontal="right" vertical="center" wrapText="1"/>
    </xf>
    <xf numFmtId="0" fontId="3" fillId="0" borderId="7" xfId="0" applyFont="1" applyBorder="1" applyAlignment="1">
      <alignment horizontal="left" vertical="center" wrapText="1"/>
    </xf>
    <xf numFmtId="43" fontId="3" fillId="0" borderId="3" xfId="1" applyFont="1" applyBorder="1" applyAlignment="1">
      <alignment horizontal="center" vertical="center" wrapText="1"/>
    </xf>
    <xf numFmtId="9" fontId="3" fillId="0" borderId="3" xfId="7" applyFont="1" applyBorder="1" applyAlignment="1">
      <alignment horizontal="center" vertical="center" wrapText="1"/>
    </xf>
    <xf numFmtId="9" fontId="3" fillId="0" borderId="1" xfId="7" applyFont="1" applyBorder="1" applyAlignment="1">
      <alignment horizontal="center" vertical="top" wrapText="1"/>
    </xf>
    <xf numFmtId="43" fontId="3" fillId="0" borderId="1" xfId="1" applyFont="1" applyBorder="1" applyAlignment="1">
      <alignment horizontal="center" vertical="top" wrapText="1"/>
    </xf>
    <xf numFmtId="9" fontId="3" fillId="2" borderId="1" xfId="7" applyFont="1" applyFill="1" applyBorder="1" applyAlignment="1">
      <alignment horizontal="center" vertical="top" wrapText="1"/>
    </xf>
    <xf numFmtId="43" fontId="3" fillId="2" borderId="1" xfId="1" applyFont="1" applyFill="1" applyBorder="1" applyAlignment="1">
      <alignment horizontal="center" vertical="top" wrapText="1"/>
    </xf>
    <xf numFmtId="0" fontId="3" fillId="0" borderId="1" xfId="0" applyFont="1" applyBorder="1" applyAlignment="1">
      <alignment horizontal="center" vertical="top"/>
    </xf>
    <xf numFmtId="1" fontId="3" fillId="0" borderId="2" xfId="5" quotePrefix="1" applyNumberFormat="1" applyFont="1" applyFill="1" applyBorder="1" applyAlignment="1" applyProtection="1">
      <alignment horizontal="center" vertical="top" wrapText="1"/>
    </xf>
    <xf numFmtId="0" fontId="9" fillId="0" borderId="0" xfId="4" applyNumberFormat="1" applyFont="1" applyFill="1" applyBorder="1" applyAlignment="1">
      <alignment horizontal="left" vertical="top" wrapText="1"/>
    </xf>
    <xf numFmtId="0" fontId="3" fillId="0" borderId="9" xfId="0" applyFont="1" applyFill="1" applyBorder="1" applyAlignment="1">
      <alignment horizontal="left" vertical="center" wrapText="1"/>
    </xf>
    <xf numFmtId="0" fontId="3" fillId="0" borderId="3" xfId="0" applyFont="1" applyFill="1" applyBorder="1" applyAlignment="1">
      <alignment horizontal="right" vertical="center" wrapText="1"/>
    </xf>
    <xf numFmtId="0" fontId="3" fillId="0" borderId="8" xfId="0" applyFont="1" applyFill="1" applyBorder="1" applyAlignment="1">
      <alignment vertical="center" wrapText="1"/>
    </xf>
    <xf numFmtId="43" fontId="3" fillId="0" borderId="3" xfId="1" applyFont="1" applyFill="1" applyBorder="1" applyAlignment="1">
      <alignment horizontal="center" vertical="center" wrapText="1"/>
    </xf>
    <xf numFmtId="43" fontId="3" fillId="0" borderId="3" xfId="1" applyFont="1" applyFill="1" applyBorder="1" applyAlignment="1">
      <alignment horizontal="right" vertical="center" wrapText="1"/>
    </xf>
    <xf numFmtId="0" fontId="3" fillId="0" borderId="9" xfId="0" applyFont="1" applyFill="1" applyBorder="1" applyAlignment="1">
      <alignment vertical="center" wrapText="1"/>
    </xf>
    <xf numFmtId="0" fontId="14" fillId="0" borderId="0" xfId="6" applyFont="1" applyFill="1" applyBorder="1" applyAlignment="1">
      <alignment horizontal="left" vertical="top" wrapText="1"/>
    </xf>
    <xf numFmtId="0" fontId="3" fillId="0" borderId="9" xfId="0" applyFont="1" applyFill="1" applyBorder="1" applyAlignment="1">
      <alignment horizontal="right" vertical="center" wrapText="1"/>
    </xf>
    <xf numFmtId="9" fontId="3" fillId="0" borderId="3" xfId="7" applyFont="1" applyFill="1" applyBorder="1" applyAlignment="1">
      <alignment vertical="center" wrapText="1"/>
    </xf>
    <xf numFmtId="0" fontId="3" fillId="0" borderId="6" xfId="0" applyFont="1" applyBorder="1" applyAlignment="1">
      <alignment horizontal="right" vertical="top" wrapText="1"/>
    </xf>
    <xf numFmtId="0" fontId="3" fillId="0" borderId="6" xfId="0" applyNumberFormat="1" applyFont="1" applyBorder="1" applyAlignment="1">
      <alignment horizontal="right" vertical="top" wrapText="1"/>
    </xf>
    <xf numFmtId="0" fontId="3" fillId="0" borderId="0" xfId="0" applyNumberFormat="1" applyFont="1" applyBorder="1" applyAlignment="1">
      <alignment horizontal="right" vertical="top" wrapText="1"/>
    </xf>
    <xf numFmtId="0" fontId="9" fillId="0" borderId="6" xfId="0" applyFont="1" applyBorder="1" applyAlignment="1">
      <alignment horizontal="left" vertical="top" wrapText="1"/>
    </xf>
    <xf numFmtId="0" fontId="3" fillId="0" borderId="6" xfId="0" quotePrefix="1" applyFont="1" applyBorder="1" applyAlignment="1">
      <alignment horizontal="right" vertical="top" wrapText="1"/>
    </xf>
    <xf numFmtId="0" fontId="3" fillId="0" borderId="0" xfId="0" applyNumberFormat="1" applyFont="1" applyBorder="1" applyAlignment="1">
      <alignment horizontal="left" vertical="top" wrapText="1"/>
    </xf>
    <xf numFmtId="0" fontId="8" fillId="0" borderId="2" xfId="6" applyFont="1" applyFill="1" applyBorder="1" applyAlignment="1">
      <alignment horizontal="left" vertical="top" wrapText="1"/>
    </xf>
    <xf numFmtId="1" fontId="15" fillId="0" borderId="3" xfId="5" quotePrefix="1" applyNumberFormat="1" applyFont="1" applyFill="1" applyBorder="1" applyAlignment="1" applyProtection="1">
      <alignment horizontal="center" vertical="center" wrapText="1"/>
    </xf>
    <xf numFmtId="0" fontId="15" fillId="0" borderId="8" xfId="4" applyNumberFormat="1" applyFont="1" applyFill="1" applyBorder="1" applyAlignment="1">
      <alignment horizontal="right" vertical="center" wrapText="1"/>
    </xf>
    <xf numFmtId="0" fontId="15" fillId="0" borderId="9" xfId="5" applyFont="1" applyFill="1" applyBorder="1" applyAlignment="1" applyProtection="1">
      <alignment horizontal="right" vertical="center" wrapText="1"/>
    </xf>
    <xf numFmtId="0" fontId="15" fillId="0" borderId="10" xfId="5" applyFont="1" applyFill="1" applyBorder="1" applyAlignment="1" applyProtection="1">
      <alignment horizontal="left" vertical="center" wrapText="1"/>
    </xf>
    <xf numFmtId="43" fontId="15" fillId="0" borderId="3" xfId="1" applyFont="1" applyFill="1" applyBorder="1" applyAlignment="1">
      <alignment horizontal="center" vertical="center" wrapText="1"/>
    </xf>
    <xf numFmtId="43" fontId="15" fillId="0" borderId="3" xfId="1" applyFont="1" applyFill="1" applyBorder="1" applyAlignment="1">
      <alignment horizontal="right" vertical="center" wrapText="1"/>
    </xf>
    <xf numFmtId="0" fontId="9" fillId="0" borderId="4" xfId="0" applyFont="1" applyBorder="1" applyAlignment="1">
      <alignment horizontal="left" vertical="top"/>
    </xf>
    <xf numFmtId="43" fontId="3" fillId="0" borderId="15" xfId="0" applyNumberFormat="1" applyFont="1" applyBorder="1" applyAlignment="1">
      <alignment vertical="center"/>
    </xf>
    <xf numFmtId="9" fontId="3" fillId="0" borderId="15" xfId="7" applyFont="1" applyBorder="1" applyAlignment="1">
      <alignment vertical="center" wrapText="1"/>
    </xf>
    <xf numFmtId="43" fontId="3" fillId="0" borderId="15" xfId="1" applyFont="1" applyBorder="1" applyAlignment="1">
      <alignment vertical="center" wrapText="1"/>
    </xf>
    <xf numFmtId="9" fontId="3" fillId="0" borderId="15" xfId="7" applyFont="1" applyBorder="1" applyAlignment="1">
      <alignment horizontal="center" vertical="center" wrapText="1"/>
    </xf>
    <xf numFmtId="0" fontId="3" fillId="0" borderId="16" xfId="0" applyFont="1" applyBorder="1" applyAlignment="1">
      <alignment vertical="center"/>
    </xf>
    <xf numFmtId="0" fontId="3" fillId="0" borderId="1" xfId="0" applyFont="1" applyBorder="1" applyAlignment="1">
      <alignment horizontal="center" vertical="top" wrapText="1"/>
    </xf>
    <xf numFmtId="0" fontId="3" fillId="0" borderId="4" xfId="2" applyNumberFormat="1" applyFont="1" applyBorder="1" applyAlignment="1">
      <alignment horizontal="right" vertical="top" wrapText="1"/>
    </xf>
    <xf numFmtId="0" fontId="3" fillId="0" borderId="5" xfId="2" applyNumberFormat="1" applyFont="1" applyBorder="1" applyAlignment="1">
      <alignment horizontal="left" vertical="top" wrapText="1"/>
    </xf>
    <xf numFmtId="43" fontId="3" fillId="0" borderId="1" xfId="1" applyFont="1" applyFill="1" applyBorder="1" applyAlignment="1">
      <alignment horizontal="center" vertical="top" wrapText="1"/>
    </xf>
    <xf numFmtId="43" fontId="3" fillId="0" borderId="1" xfId="1" applyFont="1" applyFill="1" applyBorder="1" applyAlignment="1">
      <alignment horizontal="right" vertical="top" wrapText="1"/>
    </xf>
    <xf numFmtId="43" fontId="3" fillId="0" borderId="1" xfId="1" applyFont="1" applyBorder="1" applyAlignment="1">
      <alignment vertical="top" wrapText="1"/>
    </xf>
    <xf numFmtId="9" fontId="3" fillId="0" borderId="1" xfId="7" applyFont="1" applyBorder="1" applyAlignment="1">
      <alignment vertical="top" wrapText="1"/>
    </xf>
    <xf numFmtId="43" fontId="3" fillId="2" borderId="1" xfId="1" applyFont="1" applyFill="1" applyBorder="1" applyAlignment="1">
      <alignment vertical="top" wrapText="1"/>
    </xf>
    <xf numFmtId="0" fontId="3" fillId="0" borderId="11" xfId="0" applyFont="1" applyBorder="1" applyAlignment="1">
      <alignment horizontal="center" vertical="top" wrapText="1"/>
    </xf>
    <xf numFmtId="0" fontId="8" fillId="0" borderId="12" xfId="6" applyFont="1" applyFill="1" applyBorder="1" applyAlignment="1">
      <alignment horizontal="left" vertical="top" wrapText="1"/>
    </xf>
    <xf numFmtId="0" fontId="3" fillId="0" borderId="13" xfId="2" applyNumberFormat="1" applyFont="1" applyBorder="1" applyAlignment="1">
      <alignment horizontal="right" vertical="top" wrapText="1"/>
    </xf>
    <xf numFmtId="0" fontId="3" fillId="0" borderId="18" xfId="2" applyNumberFormat="1" applyFont="1" applyBorder="1" applyAlignment="1">
      <alignment horizontal="left" vertical="top" wrapText="1"/>
    </xf>
    <xf numFmtId="43" fontId="3" fillId="0" borderId="11" xfId="1" applyFont="1" applyFill="1" applyBorder="1" applyAlignment="1">
      <alignment horizontal="center" vertical="top" wrapText="1"/>
    </xf>
    <xf numFmtId="43" fontId="3" fillId="0" borderId="11" xfId="1" applyFont="1" applyFill="1" applyBorder="1" applyAlignment="1">
      <alignment horizontal="right" vertical="top" wrapText="1"/>
    </xf>
    <xf numFmtId="43" fontId="3" fillId="0" borderId="11" xfId="1" applyFont="1" applyBorder="1" applyAlignment="1">
      <alignment vertical="top" wrapText="1"/>
    </xf>
    <xf numFmtId="9" fontId="3" fillId="0" borderId="11" xfId="7" applyFont="1" applyBorder="1" applyAlignment="1">
      <alignment vertical="top" wrapText="1"/>
    </xf>
    <xf numFmtId="9" fontId="3" fillId="2" borderId="11" xfId="7" applyFont="1" applyFill="1" applyBorder="1" applyAlignment="1">
      <alignment horizontal="center" vertical="top" wrapText="1"/>
    </xf>
    <xf numFmtId="43" fontId="3" fillId="2" borderId="11" xfId="1" applyFont="1" applyFill="1" applyBorder="1" applyAlignment="1">
      <alignment vertical="top" wrapText="1"/>
    </xf>
    <xf numFmtId="0" fontId="3" fillId="0" borderId="13" xfId="0" applyFont="1" applyBorder="1" applyAlignment="1">
      <alignment vertical="top" wrapText="1"/>
    </xf>
    <xf numFmtId="0" fontId="11" fillId="0" borderId="4" xfId="0" applyFont="1" applyBorder="1" applyAlignment="1">
      <alignment vertical="center"/>
    </xf>
    <xf numFmtId="0" fontId="11" fillId="0" borderId="14" xfId="0" applyFont="1" applyBorder="1" applyAlignment="1">
      <alignment vertical="center"/>
    </xf>
    <xf numFmtId="0" fontId="3" fillId="0" borderId="12" xfId="0" applyFont="1" applyBorder="1" applyAlignment="1">
      <alignment horizontal="right" vertical="center"/>
    </xf>
    <xf numFmtId="0" fontId="3" fillId="0" borderId="18" xfId="0" applyFont="1" applyBorder="1" applyAlignment="1">
      <alignment horizontal="right" vertical="center"/>
    </xf>
    <xf numFmtId="0" fontId="3" fillId="0" borderId="17" xfId="0" applyFont="1" applyBorder="1" applyAlignment="1">
      <alignment horizontal="right" vertical="center"/>
    </xf>
    <xf numFmtId="0" fontId="3" fillId="0" borderId="15" xfId="0" applyFont="1" applyBorder="1" applyAlignment="1">
      <alignment horizontal="right" vertical="center"/>
    </xf>
    <xf numFmtId="0" fontId="3" fillId="0" borderId="16" xfId="0" applyFont="1" applyBorder="1" applyAlignment="1">
      <alignment horizontal="right" vertical="center"/>
    </xf>
    <xf numFmtId="0" fontId="3" fillId="0" borderId="6" xfId="0" applyFont="1" applyBorder="1" applyAlignment="1">
      <alignment horizontal="left" vertical="top"/>
    </xf>
    <xf numFmtId="0" fontId="3" fillId="0" borderId="0" xfId="0" applyFont="1" applyBorder="1" applyAlignment="1">
      <alignment horizontal="left" vertical="top"/>
    </xf>
    <xf numFmtId="0" fontId="3" fillId="0" borderId="7" xfId="0" applyFont="1" applyBorder="1" applyAlignment="1">
      <alignment horizontal="left" vertical="top"/>
    </xf>
    <xf numFmtId="0" fontId="3" fillId="0" borderId="0" xfId="0" applyFont="1" applyBorder="1" applyAlignment="1">
      <alignment horizontal="left" vertical="top" wrapText="1"/>
    </xf>
    <xf numFmtId="0" fontId="3" fillId="0" borderId="7" xfId="0" applyFont="1" applyBorder="1" applyAlignment="1">
      <alignment horizontal="left" vertical="top" wrapText="1"/>
    </xf>
    <xf numFmtId="0" fontId="3" fillId="0" borderId="14" xfId="0" applyFont="1" applyBorder="1" applyAlignment="1">
      <alignment horizontal="left" vertical="top" wrapText="1"/>
    </xf>
    <xf numFmtId="0" fontId="3" fillId="0" borderId="5" xfId="0" applyFont="1" applyBorder="1" applyAlignment="1">
      <alignment horizontal="left" vertical="top" wrapText="1"/>
    </xf>
    <xf numFmtId="0" fontId="13" fillId="0" borderId="0" xfId="0" applyFont="1" applyBorder="1" applyAlignment="1">
      <alignment horizontal="left" vertical="center"/>
    </xf>
    <xf numFmtId="0" fontId="13" fillId="0" borderId="7" xfId="0" applyFont="1" applyBorder="1" applyAlignment="1">
      <alignment horizontal="left" vertical="center"/>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43" fontId="3" fillId="0" borderId="9" xfId="1" applyFont="1" applyBorder="1" applyAlignment="1">
      <alignment horizontal="center" vertical="center" wrapText="1"/>
    </xf>
    <xf numFmtId="43" fontId="3" fillId="0" borderId="10" xfId="1" applyFont="1" applyBorder="1" applyAlignment="1">
      <alignment horizontal="center" vertical="center" wrapText="1"/>
    </xf>
    <xf numFmtId="0" fontId="3" fillId="0" borderId="0" xfId="0" applyFont="1" applyAlignment="1">
      <alignment horizontal="left" vertical="top" wrapText="1"/>
    </xf>
    <xf numFmtId="43" fontId="3" fillId="2" borderId="3" xfId="1" applyFont="1" applyFill="1" applyBorder="1" applyAlignment="1">
      <alignment horizontal="center" vertical="center" wrapText="1"/>
    </xf>
    <xf numFmtId="43" fontId="3" fillId="0" borderId="1" xfId="1" applyFont="1" applyBorder="1" applyAlignment="1">
      <alignment horizontal="center" vertical="center" wrapText="1"/>
    </xf>
    <xf numFmtId="43" fontId="3" fillId="0" borderId="11" xfId="1" applyFont="1" applyBorder="1" applyAlignment="1">
      <alignment horizontal="center" vertical="center" wrapText="1"/>
    </xf>
    <xf numFmtId="0" fontId="3" fillId="0" borderId="0" xfId="0" applyFont="1" applyBorder="1" applyAlignment="1">
      <alignment horizontal="right" vertical="top"/>
    </xf>
    <xf numFmtId="0" fontId="3" fillId="0" borderId="17" xfId="0" applyFont="1" applyBorder="1" applyAlignment="1">
      <alignment horizontal="center" vertical="center"/>
    </xf>
    <xf numFmtId="0" fontId="3" fillId="0" borderId="16" xfId="0" applyFont="1" applyBorder="1" applyAlignment="1">
      <alignment horizontal="center" vertical="center"/>
    </xf>
    <xf numFmtId="0" fontId="3" fillId="0" borderId="12" xfId="0" applyFont="1" applyBorder="1" applyAlignment="1">
      <alignment horizontal="right" vertical="top"/>
    </xf>
  </cellXfs>
  <cellStyles count="8">
    <cellStyle name="Comma" xfId="1" builtinId="3"/>
    <cellStyle name="Comma 2" xfId="2"/>
    <cellStyle name="Normal" xfId="0" builtinId="0"/>
    <cellStyle name="Normal 2 2 2" xfId="3"/>
    <cellStyle name="Normal 4" xfId="4"/>
    <cellStyle name="Normal_bq 27042009" xfId="5"/>
    <cellStyle name="Normal_Sheet1" xfId="6"/>
    <cellStyle name="Percent" xfId="7"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3076575</xdr:colOff>
      <xdr:row>43</xdr:row>
      <xdr:rowOff>0</xdr:rowOff>
    </xdr:from>
    <xdr:to>
      <xdr:col>3</xdr:col>
      <xdr:colOff>0</xdr:colOff>
      <xdr:row>47</xdr:row>
      <xdr:rowOff>28575</xdr:rowOff>
    </xdr:to>
    <xdr:pic>
      <xdr:nvPicPr>
        <xdr:cNvPr id="2164"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rot="327814">
          <a:off x="3038475" y="14697075"/>
          <a:ext cx="0" cy="1228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64"/>
  <sheetViews>
    <sheetView showGridLines="0" tabSelected="1" workbookViewId="0">
      <selection activeCell="H7" sqref="H7"/>
    </sheetView>
  </sheetViews>
  <sheetFormatPr defaultRowHeight="15.75" x14ac:dyDescent="0.2"/>
  <cols>
    <col min="1" max="1" width="1.140625" style="1" customWidth="1"/>
    <col min="2" max="2" width="13.28515625" style="1" customWidth="1"/>
    <col min="3" max="3" width="9.7109375" style="1" customWidth="1"/>
    <col min="4" max="4" width="4.7109375" style="1" customWidth="1"/>
    <col min="5" max="5" width="11.7109375" style="1" customWidth="1"/>
    <col min="6" max="6" width="6.7109375" style="1" customWidth="1"/>
    <col min="7" max="7" width="17.7109375" style="1" customWidth="1"/>
    <col min="8" max="8" width="26.5703125" style="1" customWidth="1"/>
    <col min="9" max="9" width="6.5703125" style="1" customWidth="1"/>
    <col min="10" max="10" width="20.140625" style="1" customWidth="1"/>
    <col min="11" max="16384" width="9.140625" style="1"/>
  </cols>
  <sheetData>
    <row r="1" spans="2:10" ht="3.75" customHeight="1" x14ac:dyDescent="0.2"/>
    <row r="2" spans="2:10" ht="24" customHeight="1" x14ac:dyDescent="0.2">
      <c r="B2" s="210" t="s">
        <v>144</v>
      </c>
      <c r="C2" s="211"/>
      <c r="D2" s="211"/>
      <c r="E2" s="211"/>
      <c r="F2" s="211"/>
      <c r="G2" s="211"/>
      <c r="H2" s="111" t="s">
        <v>145</v>
      </c>
      <c r="I2" s="116"/>
      <c r="J2" s="113"/>
    </row>
    <row r="3" spans="2:10" ht="17.25" customHeight="1" x14ac:dyDescent="0.2">
      <c r="B3" s="46" t="s">
        <v>143</v>
      </c>
      <c r="C3" s="45"/>
      <c r="D3" s="45"/>
      <c r="E3" s="45"/>
      <c r="F3" s="45"/>
      <c r="G3" s="45"/>
      <c r="H3" s="46" t="s">
        <v>138</v>
      </c>
      <c r="I3" s="45"/>
      <c r="J3" s="56"/>
    </row>
    <row r="4" spans="2:10" ht="17.25" customHeight="1" x14ac:dyDescent="0.2">
      <c r="B4" s="46" t="s">
        <v>142</v>
      </c>
      <c r="C4" s="45"/>
      <c r="D4" s="45"/>
      <c r="E4" s="45"/>
      <c r="F4" s="45"/>
      <c r="G4" s="45"/>
      <c r="H4" s="46" t="s">
        <v>139</v>
      </c>
      <c r="I4" s="45"/>
      <c r="J4" s="56"/>
    </row>
    <row r="5" spans="2:10" ht="17.25" customHeight="1" x14ac:dyDescent="0.2">
      <c r="B5" s="46" t="s">
        <v>141</v>
      </c>
      <c r="C5" s="45"/>
      <c r="D5" s="45"/>
      <c r="E5" s="45"/>
      <c r="F5" s="45"/>
      <c r="G5" s="45"/>
      <c r="H5" s="46" t="s">
        <v>140</v>
      </c>
      <c r="I5" s="45"/>
      <c r="J5" s="56"/>
    </row>
    <row r="6" spans="2:10" ht="17.25" customHeight="1" x14ac:dyDescent="0.2">
      <c r="B6" s="46"/>
      <c r="C6" s="45"/>
      <c r="D6" s="45"/>
      <c r="E6" s="45"/>
      <c r="F6" s="45"/>
      <c r="G6" s="45"/>
      <c r="H6" s="46" t="s">
        <v>146</v>
      </c>
      <c r="I6" s="45"/>
      <c r="J6" s="56"/>
    </row>
    <row r="7" spans="2:10" ht="9" customHeight="1" x14ac:dyDescent="0.2">
      <c r="B7" s="46"/>
      <c r="C7" s="45"/>
      <c r="D7" s="45"/>
      <c r="E7" s="45"/>
      <c r="F7" s="45"/>
      <c r="G7" s="45"/>
      <c r="H7" s="49"/>
      <c r="I7" s="48"/>
      <c r="J7" s="57"/>
    </row>
    <row r="8" spans="2:10" x14ac:dyDescent="0.25">
      <c r="B8" s="112" t="s">
        <v>84</v>
      </c>
      <c r="C8" s="117"/>
      <c r="D8" s="115"/>
      <c r="E8" s="52"/>
      <c r="F8" s="52"/>
      <c r="G8" s="52"/>
      <c r="H8" s="112" t="s">
        <v>126</v>
      </c>
      <c r="I8" s="52"/>
      <c r="J8" s="58"/>
    </row>
    <row r="9" spans="2:10" x14ac:dyDescent="0.25">
      <c r="B9" s="46"/>
      <c r="C9" s="44"/>
      <c r="D9" s="43"/>
      <c r="E9" s="45"/>
      <c r="F9" s="45"/>
      <c r="G9" s="45"/>
      <c r="H9" s="46"/>
      <c r="I9" s="45"/>
      <c r="J9" s="56"/>
    </row>
    <row r="10" spans="2:10" x14ac:dyDescent="0.25">
      <c r="B10" s="46"/>
      <c r="C10" s="44"/>
      <c r="D10" s="43"/>
      <c r="E10" s="45"/>
      <c r="F10" s="45"/>
      <c r="G10" s="45"/>
      <c r="H10" s="46" t="s">
        <v>128</v>
      </c>
      <c r="I10" s="45"/>
      <c r="J10" s="56"/>
    </row>
    <row r="11" spans="2:10" x14ac:dyDescent="0.25">
      <c r="B11" s="46"/>
      <c r="C11" s="44"/>
      <c r="D11" s="43"/>
      <c r="E11" s="45"/>
      <c r="F11" s="45"/>
      <c r="G11" s="45"/>
      <c r="H11" s="46"/>
      <c r="I11" s="45" t="s">
        <v>2</v>
      </c>
      <c r="J11" s="56"/>
    </row>
    <row r="12" spans="2:10" x14ac:dyDescent="0.25">
      <c r="B12" s="46"/>
      <c r="C12" s="44" t="s">
        <v>124</v>
      </c>
      <c r="D12" s="47"/>
      <c r="E12" s="45"/>
      <c r="F12" s="45"/>
      <c r="G12" s="45"/>
      <c r="H12" s="46" t="s">
        <v>127</v>
      </c>
      <c r="I12" s="45"/>
      <c r="J12" s="56"/>
    </row>
    <row r="13" spans="2:10" x14ac:dyDescent="0.2">
      <c r="B13" s="49"/>
      <c r="C13" s="48"/>
      <c r="D13" s="48"/>
      <c r="E13" s="48"/>
      <c r="F13" s="48"/>
      <c r="G13" s="48"/>
      <c r="H13" s="49"/>
      <c r="I13" s="48"/>
      <c r="J13" s="57"/>
    </row>
    <row r="14" spans="2:10" ht="47.25" customHeight="1" x14ac:dyDescent="0.2">
      <c r="B14" s="118" t="s">
        <v>83</v>
      </c>
      <c r="C14" s="222"/>
      <c r="D14" s="222"/>
      <c r="E14" s="222"/>
      <c r="F14" s="222"/>
      <c r="G14" s="222"/>
      <c r="H14" s="222"/>
      <c r="I14" s="222"/>
      <c r="J14" s="223"/>
    </row>
    <row r="15" spans="2:10" x14ac:dyDescent="0.2">
      <c r="B15" s="46"/>
      <c r="C15" s="45"/>
      <c r="D15" s="45"/>
      <c r="E15" s="45"/>
      <c r="F15" s="45"/>
      <c r="G15" s="45"/>
      <c r="H15" s="45"/>
      <c r="I15" s="45"/>
      <c r="J15" s="56"/>
    </row>
    <row r="16" spans="2:10" ht="32.25" customHeight="1" x14ac:dyDescent="0.2">
      <c r="B16" s="118" t="s">
        <v>82</v>
      </c>
      <c r="C16" s="220"/>
      <c r="D16" s="220"/>
      <c r="E16" s="220"/>
      <c r="F16" s="220"/>
      <c r="G16" s="220"/>
      <c r="H16" s="220"/>
      <c r="I16" s="220"/>
      <c r="J16" s="221"/>
    </row>
    <row r="17" spans="2:10" ht="6" customHeight="1" x14ac:dyDescent="0.2">
      <c r="B17" s="49"/>
      <c r="C17" s="48"/>
      <c r="D17" s="48"/>
      <c r="E17" s="48"/>
      <c r="F17" s="48"/>
      <c r="G17" s="48"/>
      <c r="H17" s="48"/>
      <c r="I17" s="48"/>
      <c r="J17" s="57"/>
    </row>
    <row r="18" spans="2:10" x14ac:dyDescent="0.2">
      <c r="B18" s="46" t="s">
        <v>75</v>
      </c>
      <c r="C18" s="45"/>
      <c r="D18" s="45"/>
      <c r="E18" s="45"/>
      <c r="F18" s="45"/>
      <c r="G18" s="45"/>
      <c r="H18" s="45"/>
      <c r="I18" s="119" t="s">
        <v>0</v>
      </c>
      <c r="J18" s="120">
        <f>'Original Contract'!J85</f>
        <v>37365</v>
      </c>
    </row>
    <row r="19" spans="2:10" x14ac:dyDescent="0.2">
      <c r="B19" s="46" t="s">
        <v>76</v>
      </c>
      <c r="C19" s="45"/>
      <c r="D19" s="45"/>
      <c r="E19" s="45"/>
      <c r="F19" s="45"/>
      <c r="G19" s="45"/>
      <c r="H19" s="45"/>
      <c r="I19" s="121" t="s">
        <v>0</v>
      </c>
      <c r="J19" s="122"/>
    </row>
    <row r="20" spans="2:10" ht="9" customHeight="1" x14ac:dyDescent="0.2">
      <c r="B20" s="46"/>
      <c r="C20" s="45"/>
      <c r="D20" s="45"/>
      <c r="E20" s="45"/>
      <c r="F20" s="45"/>
      <c r="G20" s="45"/>
      <c r="H20" s="45"/>
      <c r="I20" s="121"/>
      <c r="J20" s="123"/>
    </row>
    <row r="21" spans="2:10" x14ac:dyDescent="0.2">
      <c r="B21" s="46" t="s">
        <v>77</v>
      </c>
      <c r="C21" s="45"/>
      <c r="D21" s="45"/>
      <c r="E21" s="45"/>
      <c r="F21" s="45"/>
      <c r="G21" s="45"/>
      <c r="H21" s="45"/>
      <c r="I21" s="124" t="s">
        <v>0</v>
      </c>
      <c r="J21" s="125"/>
    </row>
    <row r="22" spans="2:10" x14ac:dyDescent="0.2">
      <c r="B22" s="112" t="s">
        <v>78</v>
      </c>
      <c r="C22" s="52"/>
      <c r="D22" s="52"/>
      <c r="E22" s="52"/>
      <c r="F22" s="52"/>
      <c r="G22" s="52"/>
      <c r="H22" s="58"/>
      <c r="I22" s="51" t="s">
        <v>0</v>
      </c>
      <c r="J22" s="126">
        <f>SUM(J18:J21)</f>
        <v>37365</v>
      </c>
    </row>
    <row r="23" spans="2:10" x14ac:dyDescent="0.2">
      <c r="B23" s="46" t="s">
        <v>79</v>
      </c>
      <c r="C23" s="45"/>
      <c r="D23" s="45"/>
      <c r="E23" s="45"/>
      <c r="F23" s="45"/>
      <c r="G23" s="45"/>
      <c r="H23" s="56"/>
      <c r="I23" s="51"/>
      <c r="J23" s="123"/>
    </row>
    <row r="24" spans="2:10" x14ac:dyDescent="0.2">
      <c r="B24" s="46"/>
      <c r="C24" s="224"/>
      <c r="D24" s="224"/>
      <c r="E24" s="224"/>
      <c r="F24" s="224"/>
      <c r="G24" s="224"/>
      <c r="H24" s="225"/>
      <c r="I24" s="51" t="s">
        <v>0</v>
      </c>
      <c r="J24" s="127">
        <v>0</v>
      </c>
    </row>
    <row r="25" spans="2:10" x14ac:dyDescent="0.2">
      <c r="B25" s="46" t="s">
        <v>108</v>
      </c>
      <c r="C25" s="45"/>
      <c r="D25" s="45"/>
      <c r="E25" s="45"/>
      <c r="F25" s="45"/>
      <c r="G25" s="45"/>
      <c r="H25" s="56"/>
      <c r="I25" s="51" t="s">
        <v>0</v>
      </c>
      <c r="J25" s="127">
        <f>J22*5%</f>
        <v>1868.25</v>
      </c>
    </row>
    <row r="26" spans="2:10" x14ac:dyDescent="0.2">
      <c r="B26" s="49"/>
      <c r="C26" s="48"/>
      <c r="D26" s="48"/>
      <c r="E26" s="48"/>
      <c r="F26" s="48"/>
      <c r="G26" s="48"/>
      <c r="H26" s="57"/>
      <c r="I26" s="48"/>
      <c r="J26" s="57"/>
    </row>
    <row r="27" spans="2:10" x14ac:dyDescent="0.2">
      <c r="B27" s="46" t="s">
        <v>80</v>
      </c>
      <c r="C27" s="45"/>
      <c r="D27" s="45"/>
      <c r="E27" s="45"/>
      <c r="F27" s="45"/>
      <c r="G27" s="45"/>
      <c r="H27" s="45"/>
      <c r="I27" s="121" t="s">
        <v>0</v>
      </c>
      <c r="J27" s="126">
        <f>J22-J25</f>
        <v>35496.75</v>
      </c>
    </row>
    <row r="28" spans="2:10" x14ac:dyDescent="0.2">
      <c r="B28" s="46" t="s">
        <v>81</v>
      </c>
      <c r="C28" s="45"/>
      <c r="D28" s="45"/>
      <c r="E28" s="45"/>
      <c r="F28" s="45"/>
      <c r="G28" s="45"/>
      <c r="H28" s="51"/>
      <c r="I28" s="46"/>
      <c r="J28" s="56"/>
    </row>
    <row r="29" spans="2:10" x14ac:dyDescent="0.2">
      <c r="B29" s="46"/>
      <c r="C29" s="45"/>
      <c r="D29" s="45"/>
      <c r="E29" s="45"/>
      <c r="F29" s="45"/>
      <c r="G29" s="45"/>
      <c r="H29" s="51"/>
      <c r="I29" s="46"/>
      <c r="J29" s="56"/>
    </row>
    <row r="30" spans="2:10" x14ac:dyDescent="0.2">
      <c r="B30" s="46" t="s">
        <v>103</v>
      </c>
      <c r="C30" s="45"/>
      <c r="D30" s="45"/>
      <c r="E30" s="45"/>
      <c r="F30" s="45"/>
      <c r="G30" s="50"/>
      <c r="H30" s="45"/>
      <c r="I30" s="46"/>
      <c r="J30" s="56"/>
    </row>
    <row r="31" spans="2:10" x14ac:dyDescent="0.2">
      <c r="B31" s="46" t="s">
        <v>74</v>
      </c>
      <c r="C31" s="45"/>
      <c r="D31" s="45"/>
      <c r="E31" s="45"/>
      <c r="F31" s="51" t="s">
        <v>0</v>
      </c>
      <c r="G31" s="50">
        <v>6508</v>
      </c>
      <c r="H31" s="45" t="s">
        <v>105</v>
      </c>
      <c r="I31" s="46"/>
      <c r="J31" s="56"/>
    </row>
    <row r="32" spans="2:10" x14ac:dyDescent="0.2">
      <c r="B32" s="46" t="s">
        <v>104</v>
      </c>
      <c r="C32" s="45"/>
      <c r="D32" s="45"/>
      <c r="E32" s="45"/>
      <c r="F32" s="51" t="s">
        <v>0</v>
      </c>
      <c r="G32" s="50">
        <v>14657</v>
      </c>
      <c r="H32" s="45" t="s">
        <v>106</v>
      </c>
      <c r="I32" s="46"/>
      <c r="J32" s="56"/>
    </row>
    <row r="33" spans="2:10" ht="16.5" thickBot="1" x14ac:dyDescent="0.25">
      <c r="B33" s="46"/>
      <c r="C33" s="45"/>
      <c r="D33" s="45"/>
      <c r="E33" s="45"/>
      <c r="F33" s="45"/>
      <c r="G33" s="55">
        <f>SUM(G31:G32)</f>
        <v>21165</v>
      </c>
      <c r="H33" s="45"/>
      <c r="I33" s="46"/>
      <c r="J33" s="56"/>
    </row>
    <row r="34" spans="2:10" ht="16.5" thickTop="1" x14ac:dyDescent="0.2">
      <c r="B34" s="46"/>
      <c r="C34" s="45"/>
      <c r="D34" s="45"/>
      <c r="E34" s="45"/>
      <c r="F34" s="45"/>
      <c r="G34" s="50"/>
      <c r="H34" s="45"/>
      <c r="I34" s="46"/>
      <c r="J34" s="56"/>
    </row>
    <row r="35" spans="2:10" x14ac:dyDescent="0.2">
      <c r="B35" s="46"/>
      <c r="C35" s="45"/>
      <c r="D35" s="45"/>
      <c r="E35" s="45"/>
      <c r="F35" s="45"/>
      <c r="G35" s="50"/>
      <c r="H35" s="45"/>
      <c r="I35" s="46"/>
      <c r="J35" s="56"/>
    </row>
    <row r="36" spans="2:10" x14ac:dyDescent="0.2">
      <c r="B36" s="49"/>
      <c r="C36" s="48"/>
      <c r="D36" s="48"/>
      <c r="E36" s="48"/>
      <c r="F36" s="48"/>
      <c r="G36" s="48"/>
      <c r="H36" s="48"/>
      <c r="I36" s="124" t="s">
        <v>0</v>
      </c>
      <c r="J36" s="128">
        <f>G33</f>
        <v>21165</v>
      </c>
    </row>
    <row r="37" spans="2:10" ht="6" customHeight="1" x14ac:dyDescent="0.2">
      <c r="B37" s="112"/>
      <c r="C37" s="52"/>
      <c r="D37" s="52"/>
      <c r="E37" s="52"/>
      <c r="F37" s="52"/>
      <c r="G37" s="52"/>
      <c r="H37" s="52"/>
      <c r="I37" s="119"/>
      <c r="J37" s="58"/>
    </row>
    <row r="38" spans="2:10" x14ac:dyDescent="0.2">
      <c r="B38" s="46" t="s">
        <v>86</v>
      </c>
      <c r="C38" s="45"/>
      <c r="D38" s="45"/>
      <c r="E38" s="45"/>
      <c r="F38" s="45"/>
      <c r="G38" s="45"/>
      <c r="H38" s="45"/>
      <c r="I38" s="121" t="s">
        <v>0</v>
      </c>
      <c r="J38" s="129">
        <f>J27-J36</f>
        <v>14331.75</v>
      </c>
    </row>
    <row r="39" spans="2:10" ht="24" customHeight="1" x14ac:dyDescent="0.2">
      <c r="B39" s="49"/>
      <c r="C39" s="48"/>
      <c r="D39" s="48"/>
      <c r="E39" s="48"/>
      <c r="F39" s="48"/>
      <c r="G39" s="212" t="s">
        <v>85</v>
      </c>
      <c r="H39" s="213"/>
      <c r="I39" s="124" t="s">
        <v>0</v>
      </c>
      <c r="J39" s="130">
        <f>J38*6%</f>
        <v>859.90499999999997</v>
      </c>
    </row>
    <row r="40" spans="2:10" ht="27" customHeight="1" thickBot="1" x14ac:dyDescent="0.25">
      <c r="B40" s="214" t="s">
        <v>87</v>
      </c>
      <c r="C40" s="215"/>
      <c r="D40" s="215"/>
      <c r="E40" s="215"/>
      <c r="F40" s="215"/>
      <c r="G40" s="215"/>
      <c r="H40" s="216"/>
      <c r="I40" s="131" t="s">
        <v>0</v>
      </c>
      <c r="J40" s="132">
        <f>J38+J39</f>
        <v>15191.655000000001</v>
      </c>
    </row>
    <row r="41" spans="2:10" ht="16.5" thickTop="1" x14ac:dyDescent="0.2">
      <c r="B41" s="133" t="s">
        <v>125</v>
      </c>
      <c r="C41" s="53"/>
      <c r="D41" s="45"/>
      <c r="E41" s="45"/>
      <c r="F41" s="45"/>
      <c r="G41" s="45"/>
      <c r="H41" s="45"/>
      <c r="I41" s="51"/>
      <c r="J41" s="56"/>
    </row>
    <row r="42" spans="2:10" ht="8.25" customHeight="1" x14ac:dyDescent="0.2">
      <c r="B42" s="46"/>
      <c r="C42" s="45"/>
      <c r="D42" s="45"/>
      <c r="E42" s="45"/>
      <c r="F42" s="45"/>
      <c r="G42" s="45"/>
      <c r="H42" s="45"/>
      <c r="I42" s="51"/>
      <c r="J42" s="56"/>
    </row>
    <row r="43" spans="2:10" ht="15" customHeight="1" x14ac:dyDescent="0.2">
      <c r="B43" s="46" t="s">
        <v>88</v>
      </c>
      <c r="C43" s="45"/>
      <c r="D43" s="45"/>
      <c r="E43" s="45"/>
      <c r="F43" s="134" t="s">
        <v>0</v>
      </c>
      <c r="G43" s="135">
        <f>'Original Contract'!F85</f>
        <v>55220</v>
      </c>
      <c r="H43" s="51" t="s">
        <v>1</v>
      </c>
      <c r="I43" s="51" t="s">
        <v>0</v>
      </c>
      <c r="J43" s="136">
        <f>G43*0.05</f>
        <v>2761</v>
      </c>
    </row>
    <row r="44" spans="2:10" ht="15" customHeight="1" x14ac:dyDescent="0.2">
      <c r="B44" s="46" t="s">
        <v>110</v>
      </c>
      <c r="C44" s="45"/>
      <c r="D44" s="45"/>
      <c r="E44" s="45"/>
      <c r="F44" s="51" t="s">
        <v>0</v>
      </c>
      <c r="G44" s="137">
        <v>0</v>
      </c>
      <c r="H44" s="51" t="s">
        <v>10</v>
      </c>
      <c r="I44" s="51" t="s">
        <v>0</v>
      </c>
      <c r="J44" s="114" t="s">
        <v>96</v>
      </c>
    </row>
    <row r="45" spans="2:10" ht="15" customHeight="1" thickBot="1" x14ac:dyDescent="0.25">
      <c r="B45" s="46" t="s">
        <v>109</v>
      </c>
      <c r="C45" s="45"/>
      <c r="D45" s="45"/>
      <c r="E45" s="45"/>
      <c r="F45" s="51" t="s">
        <v>0</v>
      </c>
      <c r="G45" s="50">
        <v>0</v>
      </c>
      <c r="H45" s="54" t="s">
        <v>11</v>
      </c>
      <c r="I45" s="51" t="s">
        <v>0</v>
      </c>
      <c r="J45" s="132">
        <f>SUM(J43:J44)</f>
        <v>2761</v>
      </c>
    </row>
    <row r="46" spans="2:10" ht="8.25" customHeight="1" thickTop="1" x14ac:dyDescent="0.2">
      <c r="B46" s="46"/>
      <c r="C46" s="45"/>
      <c r="D46" s="45"/>
      <c r="E46" s="45"/>
      <c r="F46" s="51"/>
      <c r="G46" s="51"/>
      <c r="H46" s="45"/>
      <c r="I46" s="45"/>
      <c r="J46" s="56"/>
    </row>
    <row r="47" spans="2:10" ht="17.25" customHeight="1" thickBot="1" x14ac:dyDescent="0.25">
      <c r="B47" s="46" t="s">
        <v>89</v>
      </c>
      <c r="C47" s="45"/>
      <c r="D47" s="45"/>
      <c r="E47" s="45"/>
      <c r="F47" s="134" t="s">
        <v>0</v>
      </c>
      <c r="G47" s="138">
        <f>SUM(G43:G46)</f>
        <v>55220</v>
      </c>
      <c r="H47" s="45"/>
      <c r="I47" s="45"/>
      <c r="J47" s="56"/>
    </row>
    <row r="48" spans="2:10" ht="16.5" thickTop="1" x14ac:dyDescent="0.2">
      <c r="B48" s="49"/>
      <c r="C48" s="48"/>
      <c r="D48" s="48"/>
      <c r="E48" s="48"/>
      <c r="F48" s="48"/>
      <c r="G48" s="48"/>
      <c r="H48" s="48"/>
      <c r="I48" s="48"/>
      <c r="J48" s="57"/>
    </row>
    <row r="49" spans="2:10" x14ac:dyDescent="0.2">
      <c r="B49" s="46" t="s">
        <v>90</v>
      </c>
      <c r="C49" s="45"/>
      <c r="D49" s="45"/>
      <c r="E49" s="45"/>
      <c r="F49" s="45"/>
      <c r="G49" s="45"/>
      <c r="H49" s="45"/>
      <c r="I49" s="45"/>
      <c r="J49" s="56"/>
    </row>
    <row r="50" spans="2:10" x14ac:dyDescent="0.2">
      <c r="B50" s="46" t="s">
        <v>91</v>
      </c>
      <c r="C50" s="45"/>
      <c r="D50" s="45"/>
      <c r="E50" s="45"/>
      <c r="F50" s="45"/>
      <c r="G50" s="45"/>
      <c r="H50" s="45"/>
      <c r="I50" s="45"/>
      <c r="J50" s="56"/>
    </row>
    <row r="51" spans="2:10" ht="6.75" customHeight="1" x14ac:dyDescent="0.2">
      <c r="B51" s="46" t="s">
        <v>2</v>
      </c>
      <c r="C51" s="45"/>
      <c r="D51" s="45"/>
      <c r="E51" s="45"/>
      <c r="F51" s="45"/>
      <c r="G51" s="45"/>
      <c r="H51" s="45"/>
      <c r="I51" s="45"/>
      <c r="J51" s="56"/>
    </row>
    <row r="52" spans="2:10" x14ac:dyDescent="0.2">
      <c r="B52" s="217" t="s">
        <v>92</v>
      </c>
      <c r="C52" s="218"/>
      <c r="D52" s="218"/>
      <c r="E52" s="218"/>
      <c r="F52" s="218"/>
      <c r="G52" s="218"/>
      <c r="H52" s="218"/>
      <c r="I52" s="218"/>
      <c r="J52" s="219"/>
    </row>
    <row r="53" spans="2:10" x14ac:dyDescent="0.2">
      <c r="B53" s="217"/>
      <c r="C53" s="218"/>
      <c r="D53" s="218"/>
      <c r="E53" s="218"/>
      <c r="F53" s="218"/>
      <c r="G53" s="218"/>
      <c r="H53" s="218"/>
      <c r="I53" s="218"/>
      <c r="J53" s="219"/>
    </row>
    <row r="54" spans="2:10" ht="7.5" customHeight="1" x14ac:dyDescent="0.2">
      <c r="B54" s="46"/>
      <c r="C54" s="45"/>
      <c r="D54" s="45"/>
      <c r="E54" s="45"/>
      <c r="F54" s="45"/>
      <c r="G54" s="45"/>
      <c r="H54" s="45"/>
      <c r="I54" s="45"/>
      <c r="J54" s="56"/>
    </row>
    <row r="55" spans="2:10" ht="7.5" customHeight="1" x14ac:dyDescent="0.2">
      <c r="B55" s="112"/>
      <c r="C55" s="52"/>
      <c r="D55" s="52"/>
      <c r="E55" s="52"/>
      <c r="F55" s="52"/>
      <c r="G55" s="52"/>
      <c r="H55" s="112"/>
      <c r="I55" s="52"/>
      <c r="J55" s="58"/>
    </row>
    <row r="56" spans="2:10" ht="15.75" customHeight="1" x14ac:dyDescent="0.2">
      <c r="B56" s="46" t="s">
        <v>97</v>
      </c>
      <c r="C56" s="45"/>
      <c r="D56" s="45"/>
      <c r="E56" s="45"/>
      <c r="F56" s="45"/>
      <c r="G56" s="45"/>
      <c r="H56" s="46" t="s">
        <v>129</v>
      </c>
      <c r="I56" s="45"/>
      <c r="J56" s="56"/>
    </row>
    <row r="57" spans="2:10" ht="15.75" customHeight="1" x14ac:dyDescent="0.2">
      <c r="B57" s="46"/>
      <c r="C57" s="45"/>
      <c r="D57" s="45"/>
      <c r="E57" s="45"/>
      <c r="F57" s="45"/>
      <c r="G57" s="45"/>
      <c r="H57" s="46"/>
      <c r="I57" s="45"/>
      <c r="J57" s="56"/>
    </row>
    <row r="58" spans="2:10" ht="15.75" customHeight="1" x14ac:dyDescent="0.2">
      <c r="B58" s="46"/>
      <c r="C58" s="45"/>
      <c r="D58" s="45"/>
      <c r="E58" s="45"/>
      <c r="F58" s="45"/>
      <c r="G58" s="45"/>
      <c r="H58" s="46"/>
      <c r="I58" s="45"/>
      <c r="J58" s="56"/>
    </row>
    <row r="59" spans="2:10" ht="15.75" customHeight="1" x14ac:dyDescent="0.2">
      <c r="B59" s="46"/>
      <c r="C59" s="45"/>
      <c r="D59" s="45"/>
      <c r="E59" s="45"/>
      <c r="F59" s="45"/>
      <c r="G59" s="45"/>
      <c r="H59" s="46"/>
      <c r="I59" s="45"/>
      <c r="J59" s="56"/>
    </row>
    <row r="60" spans="2:10" x14ac:dyDescent="0.2">
      <c r="B60" s="46" t="s">
        <v>107</v>
      </c>
      <c r="C60" s="45"/>
      <c r="D60" s="45"/>
      <c r="E60" s="45"/>
      <c r="F60" s="45"/>
      <c r="G60" s="45"/>
      <c r="H60" s="46" t="s">
        <v>107</v>
      </c>
      <c r="I60" s="45"/>
      <c r="J60" s="56"/>
    </row>
    <row r="61" spans="2:10" x14ac:dyDescent="0.2">
      <c r="B61" s="46" t="s">
        <v>93</v>
      </c>
      <c r="C61" s="45"/>
      <c r="D61" s="45"/>
      <c r="E61" s="45"/>
      <c r="F61" s="45"/>
      <c r="G61" s="45"/>
      <c r="H61" s="46" t="s">
        <v>93</v>
      </c>
      <c r="I61" s="45"/>
      <c r="J61" s="56" t="s">
        <v>73</v>
      </c>
    </row>
    <row r="62" spans="2:10" x14ac:dyDescent="0.2">
      <c r="B62" s="46" t="s">
        <v>94</v>
      </c>
      <c r="C62" s="45"/>
      <c r="D62" s="45"/>
      <c r="E62" s="45"/>
      <c r="F62" s="45"/>
      <c r="G62" s="45"/>
      <c r="H62" s="46" t="s">
        <v>130</v>
      </c>
      <c r="I62" s="45"/>
      <c r="J62" s="56"/>
    </row>
    <row r="63" spans="2:10" x14ac:dyDescent="0.2">
      <c r="B63" s="46" t="s">
        <v>95</v>
      </c>
      <c r="C63" s="45"/>
      <c r="D63" s="45"/>
      <c r="E63" s="45"/>
      <c r="F63" s="45"/>
      <c r="G63" s="45"/>
      <c r="H63" s="46" t="s">
        <v>95</v>
      </c>
      <c r="I63" s="45"/>
      <c r="J63" s="56"/>
    </row>
    <row r="64" spans="2:10" ht="10.5" customHeight="1" x14ac:dyDescent="0.2">
      <c r="B64" s="49"/>
      <c r="C64" s="48"/>
      <c r="D64" s="48"/>
      <c r="E64" s="48"/>
      <c r="F64" s="48"/>
      <c r="G64" s="48"/>
      <c r="H64" s="49"/>
      <c r="I64" s="48"/>
      <c r="J64" s="57"/>
    </row>
  </sheetData>
  <mergeCells count="6">
    <mergeCell ref="G39:H39"/>
    <mergeCell ref="B40:H40"/>
    <mergeCell ref="B52:J53"/>
    <mergeCell ref="C16:J16"/>
    <mergeCell ref="C14:J14"/>
    <mergeCell ref="C24:H24"/>
  </mergeCells>
  <phoneticPr fontId="4" type="noConversion"/>
  <pageMargins left="0.76" right="0.19" top="0.31" bottom="0.33" header="0.2" footer="0.22"/>
  <pageSetup paperSize="9" scale="8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M100"/>
  <sheetViews>
    <sheetView showGridLines="0" workbookViewId="0">
      <selection activeCell="P92" sqref="P92"/>
    </sheetView>
  </sheetViews>
  <sheetFormatPr defaultRowHeight="15.75" x14ac:dyDescent="0.2"/>
  <cols>
    <col min="1" max="1" width="1.42578125" style="1" customWidth="1"/>
    <col min="2" max="2" width="6.5703125" style="2" customWidth="1"/>
    <col min="3" max="3" width="37.5703125" style="16" customWidth="1"/>
    <col min="4" max="4" width="5.85546875" style="1" customWidth="1"/>
    <col min="5" max="5" width="4.85546875" style="1" customWidth="1"/>
    <col min="6" max="6" width="12.7109375" style="7" customWidth="1"/>
    <col min="7" max="7" width="10.5703125" style="11" customWidth="1"/>
    <col min="8" max="8" width="12.7109375" style="12" customWidth="1"/>
    <col min="9" max="9" width="10.5703125" style="11" bestFit="1" customWidth="1"/>
    <col min="10" max="10" width="12.7109375" style="12" customWidth="1"/>
    <col min="11" max="11" width="11.42578125" style="10" hidden="1" customWidth="1"/>
    <col min="12" max="12" width="11.28515625" style="12" hidden="1" customWidth="1"/>
    <col min="13" max="13" width="13.85546875" style="1" customWidth="1"/>
    <col min="14" max="16384" width="9.140625" style="1"/>
  </cols>
  <sheetData>
    <row r="1" spans="2:13" x14ac:dyDescent="0.2">
      <c r="B1" s="139" t="s">
        <v>123</v>
      </c>
      <c r="C1" s="1"/>
      <c r="F1" s="8"/>
      <c r="G1" s="1"/>
      <c r="H1" s="1"/>
      <c r="I1" s="1"/>
      <c r="J1" s="1"/>
      <c r="K1" s="9"/>
      <c r="L1" s="1"/>
    </row>
    <row r="2" spans="2:13" ht="45.75" customHeight="1" x14ac:dyDescent="0.2">
      <c r="B2" s="140"/>
      <c r="C2" s="230" t="s">
        <v>131</v>
      </c>
      <c r="D2" s="230"/>
      <c r="E2" s="230"/>
      <c r="F2" s="230"/>
      <c r="G2" s="230"/>
      <c r="H2" s="230"/>
      <c r="I2" s="230"/>
      <c r="J2" s="230"/>
      <c r="K2" s="230"/>
      <c r="L2" s="230"/>
      <c r="M2" s="230"/>
    </row>
    <row r="3" spans="2:13" s="2" customFormat="1" x14ac:dyDescent="0.2">
      <c r="B3" s="139"/>
      <c r="C3" s="13" t="s">
        <v>132</v>
      </c>
      <c r="D3" s="1"/>
      <c r="E3" s="1"/>
      <c r="F3" s="7"/>
      <c r="G3" s="11"/>
      <c r="H3" s="12"/>
      <c r="I3" s="11"/>
      <c r="J3" s="12"/>
      <c r="K3" s="10"/>
      <c r="L3" s="12"/>
      <c r="M3" s="1"/>
    </row>
    <row r="4" spans="2:13" s="2" customFormat="1" x14ac:dyDescent="0.2">
      <c r="B4" s="139"/>
      <c r="C4" s="141" t="s">
        <v>133</v>
      </c>
      <c r="D4" s="1"/>
      <c r="E4" s="1"/>
      <c r="F4" s="8"/>
      <c r="G4" s="11"/>
      <c r="H4" s="12"/>
      <c r="I4" s="11"/>
      <c r="K4" s="10"/>
      <c r="L4" s="12"/>
    </row>
    <row r="5" spans="2:13" s="2" customFormat="1" ht="9.75" customHeight="1" x14ac:dyDescent="0.2">
      <c r="C5" s="13"/>
      <c r="D5" s="1"/>
      <c r="E5" s="1"/>
      <c r="F5" s="7"/>
      <c r="G5" s="11"/>
      <c r="H5" s="12"/>
      <c r="I5" s="11"/>
      <c r="J5" s="12"/>
      <c r="K5" s="10"/>
      <c r="L5" s="12"/>
      <c r="M5" s="1"/>
    </row>
    <row r="6" spans="2:13" s="2" customFormat="1" ht="15.75" customHeight="1" x14ac:dyDescent="0.2">
      <c r="B6" s="142"/>
      <c r="C6" s="14"/>
      <c r="D6" s="143"/>
      <c r="E6" s="144"/>
      <c r="F6" s="232" t="s">
        <v>101</v>
      </c>
      <c r="G6" s="228" t="s">
        <v>3</v>
      </c>
      <c r="H6" s="229"/>
      <c r="I6" s="228" t="s">
        <v>4</v>
      </c>
      <c r="J6" s="229"/>
      <c r="K6" s="231" t="s">
        <v>18</v>
      </c>
      <c r="L6" s="231"/>
      <c r="M6" s="145"/>
    </row>
    <row r="7" spans="2:13" s="2" customFormat="1" x14ac:dyDescent="0.2">
      <c r="B7" s="146" t="s">
        <v>17</v>
      </c>
      <c r="C7" s="147" t="s">
        <v>16</v>
      </c>
      <c r="D7" s="226" t="s">
        <v>15</v>
      </c>
      <c r="E7" s="227"/>
      <c r="F7" s="233"/>
      <c r="G7" s="148" t="s">
        <v>5</v>
      </c>
      <c r="H7" s="149" t="s">
        <v>6</v>
      </c>
      <c r="I7" s="148" t="s">
        <v>5</v>
      </c>
      <c r="J7" s="149" t="s">
        <v>6</v>
      </c>
      <c r="K7" s="150" t="s">
        <v>5</v>
      </c>
      <c r="L7" s="151" t="s">
        <v>6</v>
      </c>
      <c r="M7" s="149" t="s">
        <v>9</v>
      </c>
    </row>
    <row r="8" spans="2:13" s="2" customFormat="1" x14ac:dyDescent="0.2">
      <c r="B8" s="146"/>
      <c r="C8" s="15"/>
      <c r="D8" s="152"/>
      <c r="E8" s="153"/>
      <c r="F8" s="154" t="s">
        <v>8</v>
      </c>
      <c r="G8" s="155" t="s">
        <v>7</v>
      </c>
      <c r="H8" s="154" t="s">
        <v>8</v>
      </c>
      <c r="I8" s="155" t="s">
        <v>7</v>
      </c>
      <c r="J8" s="154" t="s">
        <v>8</v>
      </c>
      <c r="K8" s="150" t="s">
        <v>7</v>
      </c>
      <c r="L8" s="151" t="s">
        <v>8</v>
      </c>
      <c r="M8" s="149"/>
    </row>
    <row r="9" spans="2:13" s="26" customFormat="1" ht="6" customHeight="1" x14ac:dyDescent="0.2">
      <c r="B9" s="22"/>
      <c r="C9" s="3"/>
      <c r="D9" s="23"/>
      <c r="E9" s="24"/>
      <c r="F9" s="25"/>
      <c r="G9" s="156"/>
      <c r="H9" s="157"/>
      <c r="I9" s="156"/>
      <c r="J9" s="157"/>
      <c r="K9" s="158"/>
      <c r="L9" s="159"/>
      <c r="M9" s="160"/>
    </row>
    <row r="10" spans="2:13" s="29" customFormat="1" ht="20.25" customHeight="1" x14ac:dyDescent="0.2">
      <c r="B10" s="161"/>
      <c r="C10" s="162" t="s">
        <v>19</v>
      </c>
      <c r="D10" s="20"/>
      <c r="E10" s="21"/>
      <c r="F10" s="18"/>
      <c r="G10" s="19"/>
      <c r="H10" s="6"/>
      <c r="I10" s="5"/>
      <c r="J10" s="6"/>
      <c r="K10" s="27"/>
      <c r="L10" s="17"/>
      <c r="M10" s="28"/>
    </row>
    <row r="11" spans="2:13" s="29" customFormat="1" x14ac:dyDescent="0.2">
      <c r="B11" s="28">
        <v>1</v>
      </c>
      <c r="C11" s="36" t="s">
        <v>20</v>
      </c>
      <c r="D11" s="30"/>
      <c r="E11" s="31"/>
      <c r="F11" s="18"/>
      <c r="G11" s="19"/>
      <c r="H11" s="6"/>
      <c r="I11" s="5"/>
      <c r="J11" s="6"/>
      <c r="K11" s="27"/>
      <c r="L11" s="17"/>
      <c r="M11" s="28"/>
    </row>
    <row r="12" spans="2:13" s="29" customFormat="1" ht="31.5" x14ac:dyDescent="0.2">
      <c r="B12" s="28">
        <v>1.1000000000000001</v>
      </c>
      <c r="C12" s="32" t="s">
        <v>21</v>
      </c>
      <c r="D12" s="30">
        <v>1</v>
      </c>
      <c r="E12" s="31" t="s">
        <v>22</v>
      </c>
      <c r="F12" s="18">
        <v>450</v>
      </c>
      <c r="G12" s="33">
        <v>0</v>
      </c>
      <c r="H12" s="6">
        <f>G12*F12</f>
        <v>0</v>
      </c>
      <c r="I12" s="33">
        <v>0</v>
      </c>
      <c r="J12" s="6">
        <f>I12*F12</f>
        <v>0</v>
      </c>
      <c r="K12" s="27"/>
      <c r="L12" s="17"/>
      <c r="M12" s="28"/>
    </row>
    <row r="13" spans="2:13" s="29" customFormat="1" x14ac:dyDescent="0.2">
      <c r="B13" s="28"/>
      <c r="C13" s="32"/>
      <c r="D13" s="30"/>
      <c r="E13" s="31"/>
      <c r="F13" s="18"/>
      <c r="G13" s="19"/>
      <c r="H13" s="6"/>
      <c r="I13" s="5"/>
      <c r="J13" s="6"/>
      <c r="K13" s="27"/>
      <c r="L13" s="17"/>
      <c r="M13" s="28"/>
    </row>
    <row r="14" spans="2:13" s="29" customFormat="1" ht="31.5" x14ac:dyDescent="0.2">
      <c r="B14" s="28">
        <v>1.2</v>
      </c>
      <c r="C14" s="32" t="s">
        <v>23</v>
      </c>
      <c r="D14" s="30">
        <v>1</v>
      </c>
      <c r="E14" s="31" t="s">
        <v>22</v>
      </c>
      <c r="F14" s="18">
        <v>450</v>
      </c>
      <c r="G14" s="33">
        <v>0</v>
      </c>
      <c r="H14" s="6">
        <f>G14*F14</f>
        <v>0</v>
      </c>
      <c r="I14" s="33">
        <v>0</v>
      </c>
      <c r="J14" s="6">
        <f>I14*F14</f>
        <v>0</v>
      </c>
      <c r="K14" s="27"/>
      <c r="L14" s="17"/>
      <c r="M14" s="28"/>
    </row>
    <row r="15" spans="2:13" s="29" customFormat="1" ht="31.5" x14ac:dyDescent="0.2">
      <c r="B15" s="28"/>
      <c r="C15" s="32" t="s">
        <v>24</v>
      </c>
      <c r="D15" s="30"/>
      <c r="E15" s="31"/>
      <c r="F15" s="18"/>
      <c r="G15" s="19"/>
      <c r="H15" s="6"/>
      <c r="I15" s="5"/>
      <c r="J15" s="6"/>
      <c r="K15" s="27"/>
      <c r="L15" s="17"/>
      <c r="M15" s="28"/>
    </row>
    <row r="16" spans="2:13" s="29" customFormat="1" x14ac:dyDescent="0.2">
      <c r="B16" s="28"/>
      <c r="C16" s="32"/>
      <c r="D16" s="30"/>
      <c r="E16" s="31"/>
      <c r="F16" s="18"/>
      <c r="G16" s="19"/>
      <c r="H16" s="6"/>
      <c r="I16" s="5"/>
      <c r="J16" s="6"/>
      <c r="K16" s="27"/>
      <c r="L16" s="17"/>
      <c r="M16" s="28"/>
    </row>
    <row r="17" spans="2:13" s="29" customFormat="1" x14ac:dyDescent="0.2">
      <c r="B17" s="28">
        <v>1.3</v>
      </c>
      <c r="C17" s="36" t="s">
        <v>25</v>
      </c>
      <c r="D17" s="30"/>
      <c r="E17" s="31"/>
      <c r="F17" s="18"/>
      <c r="G17" s="19"/>
      <c r="H17" s="6"/>
      <c r="I17" s="5"/>
      <c r="J17" s="6"/>
      <c r="K17" s="27"/>
      <c r="L17" s="17"/>
      <c r="M17" s="28"/>
    </row>
    <row r="18" spans="2:13" s="29" customFormat="1" ht="31.5" x14ac:dyDescent="0.2">
      <c r="B18" s="34" t="s">
        <v>26</v>
      </c>
      <c r="C18" s="32" t="s">
        <v>27</v>
      </c>
      <c r="D18" s="30">
        <v>1</v>
      </c>
      <c r="E18" s="31" t="s">
        <v>22</v>
      </c>
      <c r="F18" s="18">
        <v>450</v>
      </c>
      <c r="G18" s="33">
        <v>0</v>
      </c>
      <c r="H18" s="6">
        <f>G18*F18</f>
        <v>0</v>
      </c>
      <c r="I18" s="33">
        <v>0</v>
      </c>
      <c r="J18" s="6">
        <f>I18*F18</f>
        <v>0</v>
      </c>
      <c r="K18" s="27"/>
      <c r="L18" s="17"/>
      <c r="M18" s="28"/>
    </row>
    <row r="19" spans="2:13" s="29" customFormat="1" x14ac:dyDescent="0.2">
      <c r="B19" s="34"/>
      <c r="C19" s="32"/>
      <c r="D19" s="30"/>
      <c r="E19" s="31"/>
      <c r="F19" s="18"/>
      <c r="G19" s="19"/>
      <c r="H19" s="6"/>
      <c r="I19" s="5"/>
      <c r="J19" s="6"/>
      <c r="K19" s="27"/>
      <c r="L19" s="17"/>
      <c r="M19" s="28"/>
    </row>
    <row r="20" spans="2:13" s="29" customFormat="1" ht="47.25" x14ac:dyDescent="0.2">
      <c r="B20" s="34" t="s">
        <v>28</v>
      </c>
      <c r="C20" s="32" t="s">
        <v>98</v>
      </c>
      <c r="D20" s="30">
        <v>1</v>
      </c>
      <c r="E20" s="31" t="s">
        <v>22</v>
      </c>
      <c r="F20" s="18">
        <v>750</v>
      </c>
      <c r="G20" s="33">
        <v>0</v>
      </c>
      <c r="H20" s="6">
        <f>G20*F20</f>
        <v>0</v>
      </c>
      <c r="I20" s="33">
        <v>0</v>
      </c>
      <c r="J20" s="6">
        <f>I20*F20</f>
        <v>0</v>
      </c>
      <c r="K20" s="27"/>
      <c r="L20" s="17"/>
      <c r="M20" s="28"/>
    </row>
    <row r="21" spans="2:13" s="29" customFormat="1" x14ac:dyDescent="0.2">
      <c r="B21" s="34"/>
      <c r="C21" s="32"/>
      <c r="D21" s="30"/>
      <c r="E21" s="31"/>
      <c r="F21" s="18"/>
      <c r="G21" s="19"/>
      <c r="H21" s="6"/>
      <c r="I21" s="5"/>
      <c r="J21" s="6"/>
      <c r="K21" s="27"/>
      <c r="L21" s="17"/>
      <c r="M21" s="28"/>
    </row>
    <row r="22" spans="2:13" s="29" customFormat="1" x14ac:dyDescent="0.2">
      <c r="B22" s="34" t="s">
        <v>29</v>
      </c>
      <c r="C22" s="32" t="s">
        <v>30</v>
      </c>
      <c r="D22" s="30">
        <v>1</v>
      </c>
      <c r="E22" s="31" t="s">
        <v>22</v>
      </c>
      <c r="F22" s="18">
        <v>2400</v>
      </c>
      <c r="G22" s="33">
        <v>0</v>
      </c>
      <c r="H22" s="6">
        <f>G22*F22</f>
        <v>0</v>
      </c>
      <c r="I22" s="33">
        <v>0</v>
      </c>
      <c r="J22" s="6">
        <f>I22*F22</f>
        <v>0</v>
      </c>
      <c r="K22" s="27"/>
      <c r="L22" s="17"/>
      <c r="M22" s="28"/>
    </row>
    <row r="23" spans="2:13" s="29" customFormat="1" x14ac:dyDescent="0.2">
      <c r="B23" s="34"/>
      <c r="C23" s="32"/>
      <c r="D23" s="30"/>
      <c r="E23" s="31"/>
      <c r="F23" s="18"/>
      <c r="G23" s="19"/>
      <c r="H23" s="6"/>
      <c r="I23" s="5"/>
      <c r="J23" s="6"/>
      <c r="K23" s="27"/>
      <c r="L23" s="17"/>
      <c r="M23" s="28"/>
    </row>
    <row r="24" spans="2:13" s="29" customFormat="1" ht="31.5" x14ac:dyDescent="0.2">
      <c r="B24" s="34" t="s">
        <v>31</v>
      </c>
      <c r="C24" s="32" t="s">
        <v>32</v>
      </c>
      <c r="D24" s="30"/>
      <c r="E24" s="31"/>
      <c r="F24" s="18"/>
      <c r="G24" s="19"/>
      <c r="H24" s="6"/>
      <c r="I24" s="5"/>
      <c r="J24" s="6"/>
      <c r="K24" s="27"/>
      <c r="L24" s="17"/>
      <c r="M24" s="28"/>
    </row>
    <row r="25" spans="2:13" s="29" customFormat="1" ht="24" customHeight="1" x14ac:dyDescent="0.25">
      <c r="B25" s="28"/>
      <c r="C25" s="39" t="s">
        <v>100</v>
      </c>
      <c r="D25" s="30"/>
      <c r="E25" s="31"/>
      <c r="F25" s="18"/>
      <c r="G25" s="19"/>
      <c r="H25" s="6"/>
      <c r="I25" s="5"/>
      <c r="J25" s="6"/>
      <c r="K25" s="27"/>
      <c r="L25" s="17"/>
      <c r="M25" s="28"/>
    </row>
    <row r="26" spans="2:13" s="29" customFormat="1" ht="24" customHeight="1" x14ac:dyDescent="0.25">
      <c r="B26" s="28"/>
      <c r="C26" s="39" t="s">
        <v>99</v>
      </c>
      <c r="D26" s="30"/>
      <c r="E26" s="31"/>
      <c r="F26" s="18"/>
      <c r="G26" s="19"/>
      <c r="H26" s="6"/>
      <c r="I26" s="5"/>
      <c r="J26" s="6"/>
      <c r="K26" s="27"/>
      <c r="L26" s="17"/>
      <c r="M26" s="28"/>
    </row>
    <row r="27" spans="2:13" s="29" customFormat="1" x14ac:dyDescent="0.2">
      <c r="B27" s="28"/>
      <c r="C27" s="32"/>
      <c r="D27" s="30"/>
      <c r="E27" s="31"/>
      <c r="F27" s="18"/>
      <c r="G27" s="19"/>
      <c r="H27" s="6"/>
      <c r="I27" s="5"/>
      <c r="J27" s="6"/>
      <c r="K27" s="27"/>
      <c r="L27" s="17"/>
      <c r="M27" s="28"/>
    </row>
    <row r="28" spans="2:13" s="38" customFormat="1" ht="24" customHeight="1" x14ac:dyDescent="0.2">
      <c r="B28" s="163"/>
      <c r="C28" s="164" t="s">
        <v>33</v>
      </c>
      <c r="D28" s="165"/>
      <c r="E28" s="165"/>
      <c r="F28" s="166">
        <v>4500</v>
      </c>
      <c r="G28" s="167"/>
      <c r="H28" s="166">
        <f>SUM(H10:H27)</f>
        <v>0</v>
      </c>
      <c r="I28" s="40"/>
      <c r="J28" s="166">
        <f>SUM(J10:J27)</f>
        <v>0</v>
      </c>
      <c r="K28" s="40"/>
      <c r="L28" s="41"/>
      <c r="M28" s="42"/>
    </row>
    <row r="29" spans="2:13" s="29" customFormat="1" x14ac:dyDescent="0.2">
      <c r="B29" s="28"/>
      <c r="C29" s="32"/>
      <c r="D29" s="30"/>
      <c r="E29" s="31"/>
      <c r="F29" s="18"/>
      <c r="G29" s="19"/>
      <c r="H29" s="6"/>
      <c r="I29" s="5"/>
      <c r="J29" s="6"/>
      <c r="K29" s="27"/>
      <c r="L29" s="17"/>
      <c r="M29" s="28"/>
    </row>
    <row r="30" spans="2:13" s="29" customFormat="1" x14ac:dyDescent="0.2">
      <c r="B30" s="35">
        <v>2</v>
      </c>
      <c r="C30" s="36" t="s">
        <v>34</v>
      </c>
      <c r="D30" s="30"/>
      <c r="E30" s="31"/>
      <c r="F30" s="18"/>
      <c r="G30" s="19"/>
      <c r="H30" s="6"/>
      <c r="I30" s="5"/>
      <c r="J30" s="6"/>
      <c r="K30" s="27"/>
      <c r="L30" s="17"/>
      <c r="M30" s="28"/>
    </row>
    <row r="31" spans="2:13" s="29" customFormat="1" x14ac:dyDescent="0.2">
      <c r="B31" s="28">
        <v>2.1</v>
      </c>
      <c r="C31" s="36" t="s">
        <v>35</v>
      </c>
      <c r="D31" s="30"/>
      <c r="E31" s="31"/>
      <c r="F31" s="18"/>
      <c r="G31" s="19"/>
      <c r="H31" s="6"/>
      <c r="I31" s="5"/>
      <c r="J31" s="6"/>
      <c r="K31" s="27"/>
      <c r="L31" s="17"/>
      <c r="M31" s="28"/>
    </row>
    <row r="32" spans="2:13" s="29" customFormat="1" ht="141.75" x14ac:dyDescent="0.2">
      <c r="B32" s="34" t="s">
        <v>26</v>
      </c>
      <c r="C32" s="32" t="s">
        <v>71</v>
      </c>
      <c r="D32" s="30">
        <v>1</v>
      </c>
      <c r="E32" s="31" t="s">
        <v>22</v>
      </c>
      <c r="F32" s="18">
        <v>9800</v>
      </c>
      <c r="G32" s="33">
        <v>0.5</v>
      </c>
      <c r="H32" s="6">
        <f>G32*F32</f>
        <v>4900</v>
      </c>
      <c r="I32" s="33">
        <v>0.8</v>
      </c>
      <c r="J32" s="6">
        <f>I32*F32</f>
        <v>7840</v>
      </c>
      <c r="K32" s="27"/>
      <c r="L32" s="17"/>
      <c r="M32" s="28"/>
    </row>
    <row r="33" spans="2:13" s="29" customFormat="1" x14ac:dyDescent="0.2">
      <c r="B33" s="34"/>
      <c r="C33" s="32"/>
      <c r="D33" s="30"/>
      <c r="E33" s="31"/>
      <c r="F33" s="18"/>
      <c r="G33" s="19"/>
      <c r="H33" s="6"/>
      <c r="I33" s="5"/>
      <c r="J33" s="6"/>
      <c r="K33" s="27"/>
      <c r="L33" s="17"/>
      <c r="M33" s="28"/>
    </row>
    <row r="34" spans="2:13" s="29" customFormat="1" ht="78.75" x14ac:dyDescent="0.2">
      <c r="B34" s="34" t="s">
        <v>28</v>
      </c>
      <c r="C34" s="32" t="s">
        <v>72</v>
      </c>
      <c r="D34" s="30">
        <v>1</v>
      </c>
      <c r="E34" s="31" t="s">
        <v>22</v>
      </c>
      <c r="F34" s="18">
        <v>9850</v>
      </c>
      <c r="G34" s="33">
        <v>0.5</v>
      </c>
      <c r="H34" s="6">
        <f>G34*F34</f>
        <v>4925</v>
      </c>
      <c r="I34" s="33">
        <v>0.8</v>
      </c>
      <c r="J34" s="6">
        <f>I34*F34</f>
        <v>7880</v>
      </c>
      <c r="K34" s="27"/>
      <c r="L34" s="17"/>
      <c r="M34" s="28"/>
    </row>
    <row r="35" spans="2:13" s="29" customFormat="1" ht="31.5" x14ac:dyDescent="0.2">
      <c r="B35" s="34" t="s">
        <v>36</v>
      </c>
      <c r="C35" s="32" t="s">
        <v>37</v>
      </c>
      <c r="D35" s="30">
        <v>4</v>
      </c>
      <c r="E35" s="31" t="s">
        <v>38</v>
      </c>
      <c r="F35" s="18">
        <v>6800</v>
      </c>
      <c r="G35" s="33">
        <v>0.5</v>
      </c>
      <c r="H35" s="6">
        <f>G35*F35</f>
        <v>3400</v>
      </c>
      <c r="I35" s="33">
        <v>0.8</v>
      </c>
      <c r="J35" s="6">
        <f>I35*F35</f>
        <v>5440</v>
      </c>
      <c r="K35" s="27"/>
      <c r="L35" s="17"/>
      <c r="M35" s="28"/>
    </row>
    <row r="36" spans="2:13" s="29" customFormat="1" ht="31.5" x14ac:dyDescent="0.2">
      <c r="B36" s="28"/>
      <c r="C36" s="32" t="s">
        <v>39</v>
      </c>
      <c r="D36" s="30"/>
      <c r="E36" s="31"/>
      <c r="F36" s="18"/>
      <c r="G36" s="19"/>
      <c r="H36" s="6"/>
      <c r="I36" s="5"/>
      <c r="J36" s="6"/>
      <c r="K36" s="27"/>
      <c r="L36" s="17"/>
      <c r="M36" s="28"/>
    </row>
    <row r="37" spans="2:13" s="29" customFormat="1" x14ac:dyDescent="0.2">
      <c r="B37" s="28"/>
      <c r="C37" s="37"/>
      <c r="D37" s="30"/>
      <c r="E37" s="31"/>
      <c r="F37" s="18"/>
      <c r="G37" s="19"/>
      <c r="H37" s="6"/>
      <c r="I37" s="5"/>
      <c r="J37" s="6"/>
      <c r="K37" s="27"/>
      <c r="L37" s="17"/>
      <c r="M37" s="28"/>
    </row>
    <row r="38" spans="2:13" s="38" customFormat="1" ht="23.25" customHeight="1" x14ac:dyDescent="0.2">
      <c r="B38" s="168"/>
      <c r="C38" s="164" t="s">
        <v>40</v>
      </c>
      <c r="D38" s="165"/>
      <c r="E38" s="165"/>
      <c r="F38" s="166">
        <v>26450</v>
      </c>
      <c r="G38" s="167"/>
      <c r="H38" s="166">
        <f>SUM(H29:H37)</f>
        <v>13225</v>
      </c>
      <c r="I38" s="40"/>
      <c r="J38" s="166">
        <f>SUM(J29:J37)</f>
        <v>21160</v>
      </c>
      <c r="K38" s="40"/>
      <c r="L38" s="41"/>
      <c r="M38" s="42"/>
    </row>
    <row r="39" spans="2:13" s="29" customFormat="1" x14ac:dyDescent="0.2">
      <c r="B39" s="191"/>
      <c r="C39" s="23"/>
      <c r="D39" s="192"/>
      <c r="E39" s="193"/>
      <c r="F39" s="194"/>
      <c r="G39" s="195"/>
      <c r="H39" s="196"/>
      <c r="I39" s="197"/>
      <c r="J39" s="196"/>
      <c r="K39" s="158"/>
      <c r="L39" s="198"/>
      <c r="M39" s="191"/>
    </row>
    <row r="40" spans="2:13" s="29" customFormat="1" x14ac:dyDescent="0.2">
      <c r="B40" s="35">
        <v>3</v>
      </c>
      <c r="C40" s="169" t="s">
        <v>41</v>
      </c>
      <c r="D40" s="30"/>
      <c r="E40" s="31"/>
      <c r="F40" s="18"/>
      <c r="G40" s="19"/>
      <c r="H40" s="6"/>
      <c r="I40" s="5"/>
      <c r="J40" s="6"/>
      <c r="K40" s="27"/>
      <c r="L40" s="17"/>
      <c r="M40" s="28"/>
    </row>
    <row r="41" spans="2:13" s="29" customFormat="1" ht="35.25" customHeight="1" x14ac:dyDescent="0.2">
      <c r="B41" s="28">
        <v>3.1</v>
      </c>
      <c r="C41" s="37" t="s">
        <v>42</v>
      </c>
      <c r="D41" s="30">
        <v>1</v>
      </c>
      <c r="E41" s="31" t="s">
        <v>22</v>
      </c>
      <c r="F41" s="18">
        <v>3650</v>
      </c>
      <c r="G41" s="33">
        <v>0.4</v>
      </c>
      <c r="H41" s="6">
        <f>G41*F41</f>
        <v>1460</v>
      </c>
      <c r="I41" s="33">
        <v>0.7</v>
      </c>
      <c r="J41" s="6">
        <f>I41*F41</f>
        <v>2555</v>
      </c>
      <c r="K41" s="27"/>
      <c r="L41" s="17"/>
      <c r="M41" s="28"/>
    </row>
    <row r="42" spans="2:13" s="29" customFormat="1" x14ac:dyDescent="0.2">
      <c r="B42" s="199"/>
      <c r="C42" s="200"/>
      <c r="D42" s="201"/>
      <c r="E42" s="202"/>
      <c r="F42" s="203"/>
      <c r="G42" s="204"/>
      <c r="H42" s="205"/>
      <c r="I42" s="206"/>
      <c r="J42" s="205"/>
      <c r="K42" s="207"/>
      <c r="L42" s="208"/>
      <c r="M42" s="199"/>
    </row>
    <row r="43" spans="2:13" s="29" customFormat="1" ht="94.5" x14ac:dyDescent="0.2">
      <c r="B43" s="191">
        <v>3.2</v>
      </c>
      <c r="C43" s="23" t="s">
        <v>69</v>
      </c>
      <c r="D43" s="192">
        <v>1</v>
      </c>
      <c r="E43" s="193" t="s">
        <v>22</v>
      </c>
      <c r="F43" s="194">
        <v>2700</v>
      </c>
      <c r="G43" s="156">
        <v>0.4</v>
      </c>
      <c r="H43" s="196">
        <f>G43*F43</f>
        <v>1080</v>
      </c>
      <c r="I43" s="156">
        <v>0.7</v>
      </c>
      <c r="J43" s="196">
        <f>I43*F43</f>
        <v>1889.9999999999998</v>
      </c>
      <c r="K43" s="158"/>
      <c r="L43" s="198"/>
      <c r="M43" s="191"/>
    </row>
    <row r="44" spans="2:13" s="29" customFormat="1" x14ac:dyDescent="0.2">
      <c r="B44" s="28"/>
      <c r="C44" s="32"/>
      <c r="D44" s="30"/>
      <c r="E44" s="31"/>
      <c r="F44" s="18"/>
      <c r="G44" s="19"/>
      <c r="H44" s="6"/>
      <c r="I44" s="5"/>
      <c r="J44" s="6"/>
      <c r="K44" s="27"/>
      <c r="L44" s="17"/>
      <c r="M44" s="28"/>
    </row>
    <row r="45" spans="2:13" s="29" customFormat="1" ht="47.25" x14ac:dyDescent="0.2">
      <c r="B45" s="28">
        <v>3.3</v>
      </c>
      <c r="C45" s="32" t="s">
        <v>70</v>
      </c>
      <c r="D45" s="30"/>
      <c r="E45" s="31"/>
      <c r="F45" s="18"/>
      <c r="G45" s="19"/>
      <c r="H45" s="6"/>
      <c r="I45" s="5"/>
      <c r="J45" s="6"/>
      <c r="K45" s="27"/>
      <c r="L45" s="17"/>
      <c r="M45" s="28"/>
    </row>
    <row r="46" spans="2:13" s="29" customFormat="1" x14ac:dyDescent="0.2">
      <c r="B46" s="28"/>
      <c r="C46" s="32" t="s">
        <v>43</v>
      </c>
      <c r="D46" s="30">
        <v>9</v>
      </c>
      <c r="E46" s="31" t="s">
        <v>44</v>
      </c>
      <c r="F46" s="18">
        <v>3600</v>
      </c>
      <c r="G46" s="33">
        <v>0.4</v>
      </c>
      <c r="H46" s="6">
        <f>G46*F46</f>
        <v>1440</v>
      </c>
      <c r="I46" s="33">
        <v>0.7</v>
      </c>
      <c r="J46" s="6">
        <f>I46*F46</f>
        <v>2520</v>
      </c>
      <c r="K46" s="27"/>
      <c r="L46" s="17"/>
      <c r="M46" s="28"/>
    </row>
    <row r="47" spans="2:13" s="29" customFormat="1" x14ac:dyDescent="0.2">
      <c r="B47" s="28"/>
      <c r="C47" s="32" t="s">
        <v>45</v>
      </c>
      <c r="D47" s="30"/>
      <c r="E47" s="31"/>
      <c r="F47" s="18"/>
      <c r="G47" s="19"/>
      <c r="H47" s="6"/>
      <c r="I47" s="5"/>
      <c r="J47" s="6"/>
      <c r="K47" s="27"/>
      <c r="L47" s="17"/>
      <c r="M47" s="28"/>
    </row>
    <row r="48" spans="2:13" s="29" customFormat="1" x14ac:dyDescent="0.2">
      <c r="B48" s="28"/>
      <c r="C48" s="32" t="s">
        <v>136</v>
      </c>
      <c r="D48" s="30"/>
      <c r="E48" s="31"/>
      <c r="F48" s="18"/>
      <c r="G48" s="19"/>
      <c r="H48" s="6"/>
      <c r="I48" s="5"/>
      <c r="J48" s="6"/>
      <c r="K48" s="27"/>
      <c r="L48" s="17"/>
      <c r="M48" s="28"/>
    </row>
    <row r="49" spans="2:13" s="29" customFormat="1" x14ac:dyDescent="0.2">
      <c r="B49" s="109"/>
      <c r="C49" s="4" t="s">
        <v>46</v>
      </c>
      <c r="D49" s="104"/>
      <c r="E49" s="105"/>
      <c r="F49" s="18"/>
      <c r="G49" s="106"/>
      <c r="H49" s="6"/>
      <c r="I49" s="67"/>
      <c r="J49" s="6"/>
      <c r="K49" s="107"/>
      <c r="L49" s="108"/>
      <c r="M49" s="110"/>
    </row>
    <row r="50" spans="2:13" s="29" customFormat="1" x14ac:dyDescent="0.2">
      <c r="B50" s="28"/>
      <c r="C50" s="32" t="s">
        <v>47</v>
      </c>
      <c r="D50" s="30">
        <v>27</v>
      </c>
      <c r="E50" s="31" t="s">
        <v>44</v>
      </c>
      <c r="F50" s="18">
        <v>10800</v>
      </c>
      <c r="G50" s="33">
        <v>0.3</v>
      </c>
      <c r="H50" s="6">
        <f>G50*F50</f>
        <v>3240</v>
      </c>
      <c r="I50" s="33">
        <v>0.7</v>
      </c>
      <c r="J50" s="6">
        <f>I50*F50</f>
        <v>7559.9999999999991</v>
      </c>
      <c r="K50" s="27"/>
      <c r="L50" s="17"/>
      <c r="M50" s="28"/>
    </row>
    <row r="51" spans="2:13" s="29" customFormat="1" x14ac:dyDescent="0.2">
      <c r="B51" s="28"/>
      <c r="C51" s="32" t="s">
        <v>48</v>
      </c>
      <c r="D51" s="30"/>
      <c r="E51" s="31"/>
      <c r="F51" s="18"/>
      <c r="G51" s="19"/>
      <c r="H51" s="6"/>
      <c r="I51" s="5"/>
      <c r="J51" s="6"/>
      <c r="K51" s="27"/>
      <c r="L51" s="17"/>
      <c r="M51" s="28"/>
    </row>
    <row r="52" spans="2:13" s="29" customFormat="1" x14ac:dyDescent="0.2">
      <c r="B52" s="28"/>
      <c r="C52" s="32" t="s">
        <v>137</v>
      </c>
      <c r="D52" s="30"/>
      <c r="E52" s="31"/>
      <c r="F52" s="18"/>
      <c r="G52" s="19"/>
      <c r="H52" s="6"/>
      <c r="I52" s="5"/>
      <c r="J52" s="6"/>
      <c r="K52" s="27"/>
      <c r="L52" s="17"/>
      <c r="M52" s="28"/>
    </row>
    <row r="53" spans="2:13" s="29" customFormat="1" x14ac:dyDescent="0.2">
      <c r="B53" s="28"/>
      <c r="C53" s="32" t="s">
        <v>49</v>
      </c>
      <c r="D53" s="30"/>
      <c r="E53" s="31"/>
      <c r="F53" s="18"/>
      <c r="G53" s="19"/>
      <c r="H53" s="6"/>
      <c r="I53" s="5"/>
      <c r="J53" s="6"/>
      <c r="K53" s="27"/>
      <c r="L53" s="17"/>
      <c r="M53" s="28"/>
    </row>
    <row r="54" spans="2:13" s="29" customFormat="1" x14ac:dyDescent="0.2">
      <c r="B54" s="28"/>
      <c r="C54" s="32"/>
      <c r="D54" s="30"/>
      <c r="E54" s="31"/>
      <c r="F54" s="18"/>
      <c r="G54" s="19"/>
      <c r="H54" s="6"/>
      <c r="I54" s="5"/>
      <c r="J54" s="6"/>
      <c r="K54" s="27"/>
      <c r="L54" s="17"/>
      <c r="M54" s="28"/>
    </row>
    <row r="55" spans="2:13" s="29" customFormat="1" ht="31.5" x14ac:dyDescent="0.2">
      <c r="B55" s="28"/>
      <c r="C55" s="32" t="s">
        <v>50</v>
      </c>
      <c r="D55" s="30">
        <v>8</v>
      </c>
      <c r="E55" s="31" t="s">
        <v>44</v>
      </c>
      <c r="F55" s="18">
        <v>2400</v>
      </c>
      <c r="G55" s="33">
        <v>0.3</v>
      </c>
      <c r="H55" s="6">
        <f>G55*F55</f>
        <v>720</v>
      </c>
      <c r="I55" s="33">
        <v>0.7</v>
      </c>
      <c r="J55" s="6">
        <f>I55*F55</f>
        <v>1680</v>
      </c>
      <c r="K55" s="27"/>
      <c r="L55" s="17"/>
      <c r="M55" s="28"/>
    </row>
    <row r="56" spans="2:13" s="29" customFormat="1" ht="31.5" x14ac:dyDescent="0.2">
      <c r="B56" s="28"/>
      <c r="C56" s="32" t="s">
        <v>51</v>
      </c>
      <c r="D56" s="30"/>
      <c r="E56" s="31"/>
      <c r="F56" s="18"/>
      <c r="G56" s="19"/>
      <c r="H56" s="6"/>
      <c r="I56" s="5"/>
      <c r="J56" s="6"/>
      <c r="K56" s="27"/>
      <c r="L56" s="17"/>
      <c r="M56" s="28"/>
    </row>
    <row r="57" spans="2:13" s="29" customFormat="1" ht="31.5" x14ac:dyDescent="0.2">
      <c r="B57" s="28"/>
      <c r="C57" s="32" t="s">
        <v>52</v>
      </c>
      <c r="D57" s="30"/>
      <c r="E57" s="31"/>
      <c r="F57" s="18"/>
      <c r="G57" s="19"/>
      <c r="H57" s="6"/>
      <c r="I57" s="5"/>
      <c r="J57" s="6"/>
      <c r="K57" s="27"/>
      <c r="L57" s="17"/>
      <c r="M57" s="28"/>
    </row>
    <row r="58" spans="2:13" s="29" customFormat="1" ht="31.5" x14ac:dyDescent="0.2">
      <c r="B58" s="28"/>
      <c r="C58" s="32" t="s">
        <v>53</v>
      </c>
      <c r="D58" s="30"/>
      <c r="E58" s="31"/>
      <c r="F58" s="18"/>
      <c r="G58" s="19"/>
      <c r="H58" s="6"/>
      <c r="I58" s="5"/>
      <c r="J58" s="6"/>
      <c r="K58" s="27"/>
      <c r="L58" s="17"/>
      <c r="M58" s="28"/>
    </row>
    <row r="59" spans="2:13" s="29" customFormat="1" x14ac:dyDescent="0.2">
      <c r="B59" s="28"/>
      <c r="C59" s="32" t="s">
        <v>49</v>
      </c>
      <c r="D59" s="30"/>
      <c r="E59" s="31"/>
      <c r="F59" s="18"/>
      <c r="G59" s="19"/>
      <c r="H59" s="6"/>
      <c r="I59" s="5"/>
      <c r="J59" s="6"/>
      <c r="K59" s="27"/>
      <c r="L59" s="17"/>
      <c r="M59" s="28"/>
    </row>
    <row r="60" spans="2:13" s="29" customFormat="1" x14ac:dyDescent="0.2">
      <c r="B60" s="28"/>
      <c r="C60" s="32"/>
      <c r="D60" s="30"/>
      <c r="E60" s="31"/>
      <c r="F60" s="18"/>
      <c r="G60" s="19"/>
      <c r="H60" s="6"/>
      <c r="I60" s="5"/>
      <c r="J60" s="6"/>
      <c r="K60" s="27"/>
      <c r="L60" s="17"/>
      <c r="M60" s="28"/>
    </row>
    <row r="61" spans="2:13" s="38" customFormat="1" ht="22.5" customHeight="1" x14ac:dyDescent="0.2">
      <c r="B61" s="168"/>
      <c r="C61" s="170" t="s">
        <v>54</v>
      </c>
      <c r="D61" s="168"/>
      <c r="E61" s="165"/>
      <c r="F61" s="166">
        <v>23150</v>
      </c>
      <c r="G61" s="167"/>
      <c r="H61" s="166">
        <f>SUM(H39:H60)</f>
        <v>7940</v>
      </c>
      <c r="I61" s="40"/>
      <c r="J61" s="166">
        <f>SUM(J39:J60)</f>
        <v>16205</v>
      </c>
      <c r="K61" s="40"/>
      <c r="L61" s="41"/>
      <c r="M61" s="42"/>
    </row>
    <row r="62" spans="2:13" s="29" customFormat="1" ht="6.75" customHeight="1" x14ac:dyDescent="0.2">
      <c r="B62" s="28"/>
      <c r="C62" s="32"/>
      <c r="D62" s="30"/>
      <c r="E62" s="31"/>
      <c r="F62" s="18"/>
      <c r="G62" s="19"/>
      <c r="H62" s="6"/>
      <c r="I62" s="5"/>
      <c r="J62" s="6"/>
      <c r="K62" s="27"/>
      <c r="L62" s="17"/>
      <c r="M62" s="28"/>
    </row>
    <row r="63" spans="2:13" s="29" customFormat="1" x14ac:dyDescent="0.2">
      <c r="B63" s="35">
        <v>4</v>
      </c>
      <c r="C63" s="36" t="s">
        <v>55</v>
      </c>
      <c r="D63" s="30"/>
      <c r="E63" s="31"/>
      <c r="F63" s="18"/>
      <c r="G63" s="19"/>
      <c r="H63" s="6"/>
      <c r="I63" s="5"/>
      <c r="J63" s="6"/>
      <c r="K63" s="27"/>
      <c r="L63" s="17"/>
      <c r="M63" s="28"/>
    </row>
    <row r="64" spans="2:13" s="29" customFormat="1" ht="31.5" x14ac:dyDescent="0.2">
      <c r="B64" s="28">
        <v>4.0999999999999996</v>
      </c>
      <c r="C64" s="32" t="s">
        <v>56</v>
      </c>
      <c r="D64" s="30">
        <v>9</v>
      </c>
      <c r="E64" s="31" t="s">
        <v>38</v>
      </c>
      <c r="F64" s="18">
        <v>990</v>
      </c>
      <c r="G64" s="33">
        <v>0</v>
      </c>
      <c r="H64" s="6">
        <f>G64*F64</f>
        <v>0</v>
      </c>
      <c r="I64" s="33">
        <v>0</v>
      </c>
      <c r="J64" s="6">
        <f>I64*F64</f>
        <v>0</v>
      </c>
      <c r="K64" s="27"/>
      <c r="L64" s="17"/>
      <c r="M64" s="28"/>
    </row>
    <row r="65" spans="2:13" s="29" customFormat="1" x14ac:dyDescent="0.2">
      <c r="B65" s="28"/>
      <c r="C65" s="32"/>
      <c r="D65" s="30"/>
      <c r="E65" s="31"/>
      <c r="F65" s="18"/>
      <c r="G65" s="19"/>
      <c r="H65" s="6"/>
      <c r="I65" s="5"/>
      <c r="J65" s="6"/>
      <c r="K65" s="27"/>
      <c r="L65" s="17"/>
      <c r="M65" s="28"/>
    </row>
    <row r="66" spans="2:13" s="29" customFormat="1" ht="31.5" x14ac:dyDescent="0.2">
      <c r="B66" s="28">
        <v>4.2</v>
      </c>
      <c r="C66" s="32" t="s">
        <v>57</v>
      </c>
      <c r="D66" s="30">
        <v>1</v>
      </c>
      <c r="E66" s="31" t="s">
        <v>58</v>
      </c>
      <c r="F66" s="18">
        <v>130</v>
      </c>
      <c r="G66" s="33">
        <v>0</v>
      </c>
      <c r="H66" s="6">
        <f>G66*F66</f>
        <v>0</v>
      </c>
      <c r="I66" s="33">
        <v>0</v>
      </c>
      <c r="J66" s="6">
        <f>I66*F66</f>
        <v>0</v>
      </c>
      <c r="K66" s="27"/>
      <c r="L66" s="17"/>
      <c r="M66" s="28"/>
    </row>
    <row r="67" spans="2:13" s="29" customFormat="1" x14ac:dyDescent="0.2">
      <c r="B67" s="28"/>
      <c r="C67" s="32"/>
      <c r="D67" s="30"/>
      <c r="E67" s="31"/>
      <c r="F67" s="18"/>
      <c r="G67" s="19"/>
      <c r="H67" s="6"/>
      <c r="I67" s="5"/>
      <c r="J67" s="6"/>
      <c r="K67" s="27"/>
      <c r="L67" s="17"/>
      <c r="M67" s="28"/>
    </row>
    <row r="68" spans="2:13" s="29" customFormat="1" ht="31.5" x14ac:dyDescent="0.2">
      <c r="B68" s="35">
        <v>4.3</v>
      </c>
      <c r="C68" s="32" t="s">
        <v>32</v>
      </c>
      <c r="D68" s="30"/>
      <c r="E68" s="31"/>
      <c r="F68" s="18"/>
      <c r="G68" s="19"/>
      <c r="H68" s="6"/>
      <c r="I68" s="5"/>
      <c r="J68" s="6"/>
      <c r="K68" s="27"/>
      <c r="L68" s="17"/>
      <c r="M68" s="28"/>
    </row>
    <row r="69" spans="2:13" s="29" customFormat="1" x14ac:dyDescent="0.2">
      <c r="B69" s="28"/>
      <c r="C69" s="32"/>
      <c r="D69" s="30"/>
      <c r="E69" s="31"/>
      <c r="F69" s="18"/>
      <c r="G69" s="19"/>
      <c r="H69" s="6"/>
      <c r="I69" s="5"/>
      <c r="J69" s="6"/>
      <c r="K69" s="27"/>
      <c r="L69" s="17"/>
      <c r="M69" s="28"/>
    </row>
    <row r="70" spans="2:13" s="29" customFormat="1" ht="16.5" customHeight="1" x14ac:dyDescent="0.25">
      <c r="B70" s="28"/>
      <c r="C70" s="39" t="s">
        <v>67</v>
      </c>
      <c r="D70" s="30"/>
      <c r="E70" s="31"/>
      <c r="F70" s="18"/>
      <c r="G70" s="19"/>
      <c r="H70" s="6"/>
      <c r="I70" s="5"/>
      <c r="J70" s="6"/>
      <c r="K70" s="27"/>
      <c r="L70" s="17"/>
      <c r="M70" s="28"/>
    </row>
    <row r="71" spans="2:13" s="103" customFormat="1" ht="25.5" customHeight="1" x14ac:dyDescent="0.25">
      <c r="B71" s="94"/>
      <c r="C71" s="39" t="s">
        <v>68</v>
      </c>
      <c r="D71" s="95"/>
      <c r="E71" s="96"/>
      <c r="F71" s="97"/>
      <c r="G71" s="98"/>
      <c r="H71" s="99"/>
      <c r="I71" s="100"/>
      <c r="J71" s="99"/>
      <c r="K71" s="101"/>
      <c r="L71" s="102"/>
      <c r="M71" s="94"/>
    </row>
    <row r="72" spans="2:13" s="29" customFormat="1" x14ac:dyDescent="0.2">
      <c r="B72" s="28"/>
      <c r="C72" s="32"/>
      <c r="D72" s="30"/>
      <c r="E72" s="31"/>
      <c r="F72" s="18"/>
      <c r="G72" s="19"/>
      <c r="H72" s="6"/>
      <c r="I72" s="5"/>
      <c r="J72" s="6"/>
      <c r="K72" s="27"/>
      <c r="L72" s="17"/>
      <c r="M72" s="28"/>
    </row>
    <row r="73" spans="2:13" s="38" customFormat="1" ht="24" customHeight="1" x14ac:dyDescent="0.2">
      <c r="B73" s="168"/>
      <c r="C73" s="164" t="s">
        <v>59</v>
      </c>
      <c r="D73" s="165"/>
      <c r="E73" s="165"/>
      <c r="F73" s="166">
        <v>1120</v>
      </c>
      <c r="G73" s="167"/>
      <c r="H73" s="166">
        <f>SUM(H62:H72)</f>
        <v>0</v>
      </c>
      <c r="I73" s="171"/>
      <c r="J73" s="166">
        <f>SUM(J62:J72)</f>
        <v>0</v>
      </c>
      <c r="K73" s="40"/>
      <c r="L73" s="167"/>
      <c r="M73" s="42"/>
    </row>
    <row r="74" spans="2:13" s="29" customFormat="1" x14ac:dyDescent="0.2">
      <c r="B74" s="172"/>
      <c r="C74" s="172"/>
      <c r="D74" s="173"/>
      <c r="E74" s="174"/>
      <c r="F74" s="18"/>
      <c r="G74" s="19"/>
      <c r="H74" s="6"/>
      <c r="I74" s="5"/>
      <c r="J74" s="6"/>
      <c r="K74" s="27"/>
      <c r="L74" s="17"/>
      <c r="M74" s="28"/>
    </row>
    <row r="75" spans="2:13" s="29" customFormat="1" x14ac:dyDescent="0.2">
      <c r="B75" s="172"/>
      <c r="C75" s="175" t="s">
        <v>14</v>
      </c>
      <c r="D75" s="173"/>
      <c r="E75" s="174"/>
      <c r="F75" s="18"/>
      <c r="G75" s="19"/>
      <c r="H75" s="6"/>
      <c r="I75" s="5"/>
      <c r="J75" s="6"/>
      <c r="K75" s="27"/>
      <c r="L75" s="17"/>
      <c r="M75" s="28"/>
    </row>
    <row r="76" spans="2:13" s="29" customFormat="1" x14ac:dyDescent="0.2">
      <c r="B76" s="176" t="s">
        <v>12</v>
      </c>
      <c r="C76" s="4" t="s">
        <v>20</v>
      </c>
      <c r="D76" s="173">
        <v>1</v>
      </c>
      <c r="E76" s="177" t="s">
        <v>13</v>
      </c>
      <c r="F76" s="18">
        <f>+F28</f>
        <v>4500</v>
      </c>
      <c r="G76" s="19"/>
      <c r="H76" s="18">
        <f>+H28</f>
        <v>0</v>
      </c>
      <c r="I76" s="5"/>
      <c r="J76" s="18">
        <f>+J28</f>
        <v>0</v>
      </c>
      <c r="K76" s="27"/>
      <c r="L76" s="17"/>
      <c r="M76" s="28"/>
    </row>
    <row r="77" spans="2:13" s="29" customFormat="1" x14ac:dyDescent="0.2">
      <c r="B77" s="176" t="s">
        <v>60</v>
      </c>
      <c r="C77" s="4" t="s">
        <v>34</v>
      </c>
      <c r="D77" s="173">
        <v>1</v>
      </c>
      <c r="E77" s="177" t="s">
        <v>13</v>
      </c>
      <c r="F77" s="18">
        <f>+F38</f>
        <v>26450</v>
      </c>
      <c r="G77" s="19"/>
      <c r="H77" s="18">
        <f>+H38</f>
        <v>13225</v>
      </c>
      <c r="I77" s="5"/>
      <c r="J77" s="18">
        <f>+J38</f>
        <v>21160</v>
      </c>
      <c r="K77" s="27"/>
      <c r="L77" s="17"/>
      <c r="M77" s="28"/>
    </row>
    <row r="78" spans="2:13" s="29" customFormat="1" x14ac:dyDescent="0.2">
      <c r="B78" s="176" t="s">
        <v>61</v>
      </c>
      <c r="C78" s="178" t="s">
        <v>41</v>
      </c>
      <c r="D78" s="173">
        <v>1</v>
      </c>
      <c r="E78" s="177" t="s">
        <v>13</v>
      </c>
      <c r="F78" s="18">
        <f>+F61</f>
        <v>23150</v>
      </c>
      <c r="G78" s="19"/>
      <c r="H78" s="18">
        <f>+H61</f>
        <v>7940</v>
      </c>
      <c r="I78" s="5"/>
      <c r="J78" s="18">
        <f>+J61</f>
        <v>16205</v>
      </c>
      <c r="K78" s="27"/>
      <c r="L78" s="17"/>
      <c r="M78" s="28"/>
    </row>
    <row r="79" spans="2:13" s="29" customFormat="1" x14ac:dyDescent="0.2">
      <c r="B79" s="176" t="s">
        <v>62</v>
      </c>
      <c r="C79" s="4" t="s">
        <v>55</v>
      </c>
      <c r="D79" s="173">
        <v>1</v>
      </c>
      <c r="E79" s="177" t="s">
        <v>13</v>
      </c>
      <c r="F79" s="18">
        <f>+F73</f>
        <v>1120</v>
      </c>
      <c r="G79" s="19"/>
      <c r="H79" s="18">
        <f>+H73</f>
        <v>0</v>
      </c>
      <c r="I79" s="5"/>
      <c r="J79" s="18">
        <f>+J73</f>
        <v>0</v>
      </c>
      <c r="K79" s="27"/>
      <c r="L79" s="17"/>
      <c r="M79" s="28"/>
    </row>
    <row r="80" spans="2:13" s="29" customFormat="1" x14ac:dyDescent="0.2">
      <c r="B80" s="172"/>
      <c r="C80" s="34"/>
      <c r="D80" s="173"/>
      <c r="E80" s="174"/>
      <c r="F80" s="18"/>
      <c r="G80" s="19"/>
      <c r="H80" s="18"/>
      <c r="I80" s="5"/>
      <c r="J80" s="18"/>
      <c r="K80" s="27"/>
      <c r="L80" s="17"/>
      <c r="M80" s="28"/>
    </row>
    <row r="81" spans="2:13" s="29" customFormat="1" x14ac:dyDescent="0.2">
      <c r="B81" s="28"/>
      <c r="C81" s="36" t="s">
        <v>63</v>
      </c>
      <c r="D81" s="30"/>
      <c r="E81" s="31"/>
      <c r="F81" s="18"/>
      <c r="G81" s="19"/>
      <c r="H81" s="18"/>
      <c r="I81" s="5"/>
      <c r="J81" s="18"/>
      <c r="K81" s="27"/>
      <c r="L81" s="17"/>
      <c r="M81" s="28"/>
    </row>
    <row r="82" spans="2:13" s="29" customFormat="1" ht="31.5" x14ac:dyDescent="0.2">
      <c r="B82" s="28" t="s">
        <v>26</v>
      </c>
      <c r="C82" s="32" t="s">
        <v>64</v>
      </c>
      <c r="D82" s="30"/>
      <c r="E82" s="31"/>
      <c r="F82" s="18"/>
      <c r="G82" s="19"/>
      <c r="H82" s="18"/>
      <c r="I82" s="5"/>
      <c r="J82" s="18"/>
      <c r="K82" s="27"/>
      <c r="L82" s="17"/>
      <c r="M82" s="28"/>
    </row>
    <row r="83" spans="2:13" s="29" customFormat="1" x14ac:dyDescent="0.2">
      <c r="B83" s="28" t="s">
        <v>28</v>
      </c>
      <c r="C83" s="32" t="s">
        <v>65</v>
      </c>
      <c r="D83" s="30"/>
      <c r="E83" s="31"/>
      <c r="F83" s="18"/>
      <c r="G83" s="19"/>
      <c r="H83" s="18"/>
      <c r="I83" s="5"/>
      <c r="J83" s="18"/>
      <c r="K83" s="27"/>
      <c r="L83" s="17"/>
      <c r="M83" s="28"/>
    </row>
    <row r="84" spans="2:13" s="29" customFormat="1" x14ac:dyDescent="0.2">
      <c r="B84" s="4"/>
      <c r="C84" s="4"/>
      <c r="D84" s="30"/>
      <c r="E84" s="31"/>
      <c r="F84" s="18"/>
      <c r="G84" s="19"/>
      <c r="H84" s="18"/>
      <c r="I84" s="5"/>
      <c r="J84" s="18"/>
      <c r="K84" s="27"/>
      <c r="L84" s="17"/>
      <c r="M84" s="28"/>
    </row>
    <row r="85" spans="2:13" s="38" customFormat="1" ht="29.25" customHeight="1" x14ac:dyDescent="0.2">
      <c r="B85" s="179"/>
      <c r="C85" s="180" t="s">
        <v>66</v>
      </c>
      <c r="D85" s="181"/>
      <c r="E85" s="182"/>
      <c r="F85" s="183">
        <f>SUM(F76:F84)</f>
        <v>55220</v>
      </c>
      <c r="G85" s="184">
        <f>SUM(G76:G84)</f>
        <v>0</v>
      </c>
      <c r="H85" s="183">
        <f>SUM(H76:H84)</f>
        <v>21165</v>
      </c>
      <c r="I85" s="171"/>
      <c r="J85" s="183">
        <f>SUM(J76:J84)</f>
        <v>37365</v>
      </c>
      <c r="K85" s="40"/>
      <c r="L85" s="167">
        <f>SUM(L82:L84)</f>
        <v>0</v>
      </c>
      <c r="M85" s="42"/>
    </row>
    <row r="86" spans="2:13" s="26" customFormat="1" x14ac:dyDescent="0.2">
      <c r="B86" s="185" t="s">
        <v>135</v>
      </c>
      <c r="C86" s="23"/>
      <c r="D86" s="59"/>
      <c r="E86" s="59"/>
      <c r="F86" s="60"/>
      <c r="G86" s="61"/>
      <c r="H86" s="62"/>
      <c r="I86" s="61"/>
      <c r="J86" s="62"/>
      <c r="K86" s="63"/>
      <c r="L86" s="62"/>
      <c r="M86" s="64"/>
    </row>
    <row r="87" spans="2:13" s="26" customFormat="1" x14ac:dyDescent="0.2">
      <c r="B87" s="65" t="s">
        <v>111</v>
      </c>
      <c r="C87" s="32" t="s">
        <v>122</v>
      </c>
      <c r="D87" s="234" t="s">
        <v>0</v>
      </c>
      <c r="E87" s="234"/>
      <c r="F87" s="66">
        <v>0</v>
      </c>
      <c r="G87" s="67"/>
      <c r="H87" s="68"/>
      <c r="I87" s="67"/>
      <c r="J87" s="68"/>
      <c r="K87" s="69"/>
      <c r="L87" s="68"/>
      <c r="M87" s="70"/>
    </row>
    <row r="88" spans="2:13" s="26" customFormat="1" x14ac:dyDescent="0.2">
      <c r="B88" s="65" t="s">
        <v>112</v>
      </c>
      <c r="C88" s="32" t="s">
        <v>114</v>
      </c>
      <c r="D88" s="234" t="s">
        <v>0</v>
      </c>
      <c r="E88" s="234"/>
      <c r="F88" s="66">
        <v>0</v>
      </c>
      <c r="G88" s="67"/>
      <c r="H88" s="68"/>
      <c r="I88" s="67"/>
      <c r="J88" s="68"/>
      <c r="K88" s="69"/>
      <c r="L88" s="68"/>
      <c r="M88" s="70"/>
    </row>
    <row r="89" spans="2:13" s="26" customFormat="1" x14ac:dyDescent="0.2">
      <c r="B89" s="65" t="s">
        <v>113</v>
      </c>
      <c r="C89" s="32" t="s">
        <v>115</v>
      </c>
      <c r="D89" s="234" t="s">
        <v>0</v>
      </c>
      <c r="E89" s="234"/>
      <c r="F89" s="66">
        <v>0</v>
      </c>
      <c r="G89" s="67"/>
      <c r="H89" s="68"/>
      <c r="I89" s="67"/>
      <c r="J89" s="68"/>
      <c r="K89" s="69"/>
      <c r="L89" s="68"/>
      <c r="M89" s="70"/>
    </row>
    <row r="90" spans="2:13" s="26" customFormat="1" x14ac:dyDescent="0.2">
      <c r="B90" s="71"/>
      <c r="C90" s="209"/>
      <c r="D90" s="237"/>
      <c r="E90" s="237"/>
      <c r="F90" s="72"/>
      <c r="G90" s="73"/>
      <c r="H90" s="74"/>
      <c r="I90" s="73"/>
      <c r="J90" s="74"/>
      <c r="K90" s="75"/>
      <c r="L90" s="74"/>
      <c r="M90" s="76"/>
    </row>
    <row r="91" spans="2:13" ht="28.5" customHeight="1" thickBot="1" x14ac:dyDescent="0.25">
      <c r="B91" s="235" t="s">
        <v>116</v>
      </c>
      <c r="C91" s="236"/>
      <c r="D91" s="214" t="s">
        <v>0</v>
      </c>
      <c r="E91" s="215"/>
      <c r="F91" s="186">
        <f>SUM(F87:F90)</f>
        <v>0</v>
      </c>
      <c r="G91" s="187"/>
      <c r="H91" s="188"/>
      <c r="I91" s="187"/>
      <c r="J91" s="188"/>
      <c r="K91" s="189"/>
      <c r="L91" s="188"/>
      <c r="M91" s="190"/>
    </row>
    <row r="92" spans="2:13" ht="16.5" thickTop="1" x14ac:dyDescent="0.2">
      <c r="B92" s="83" t="s">
        <v>102</v>
      </c>
      <c r="C92" s="78"/>
      <c r="D92" s="46" t="s">
        <v>117</v>
      </c>
      <c r="E92" s="45"/>
      <c r="F92" s="50"/>
      <c r="G92" s="79"/>
      <c r="H92" s="82"/>
      <c r="I92" s="46" t="s">
        <v>118</v>
      </c>
      <c r="J92" s="80"/>
      <c r="K92" s="81"/>
      <c r="L92" s="80"/>
      <c r="M92" s="56"/>
    </row>
    <row r="93" spans="2:13" x14ac:dyDescent="0.2">
      <c r="B93" s="77"/>
      <c r="C93" s="78"/>
      <c r="D93" s="46"/>
      <c r="E93" s="45"/>
      <c r="F93" s="50"/>
      <c r="G93" s="79"/>
      <c r="H93" s="82"/>
      <c r="I93" s="46"/>
      <c r="J93" s="80"/>
      <c r="K93" s="81"/>
      <c r="L93" s="80"/>
      <c r="M93" s="56"/>
    </row>
    <row r="94" spans="2:13" x14ac:dyDescent="0.2">
      <c r="B94" s="77"/>
      <c r="C94" s="78"/>
      <c r="D94" s="46"/>
      <c r="E94" s="45"/>
      <c r="F94" s="50"/>
      <c r="G94" s="79"/>
      <c r="H94" s="82"/>
      <c r="I94" s="46"/>
      <c r="J94" s="80"/>
      <c r="K94" s="81"/>
      <c r="L94" s="80"/>
      <c r="M94" s="56"/>
    </row>
    <row r="95" spans="2:13" ht="24.95" customHeight="1" x14ac:dyDescent="0.2">
      <c r="B95" s="46" t="s">
        <v>93</v>
      </c>
      <c r="C95" s="78"/>
      <c r="D95" s="46" t="s">
        <v>93</v>
      </c>
      <c r="E95" s="45"/>
      <c r="F95" s="50"/>
      <c r="G95" s="79"/>
      <c r="H95" s="82"/>
      <c r="I95" s="46" t="s">
        <v>93</v>
      </c>
      <c r="J95" s="80"/>
      <c r="K95" s="81"/>
      <c r="L95" s="80"/>
      <c r="M95" s="56"/>
    </row>
    <row r="96" spans="2:13" ht="24.95" customHeight="1" x14ac:dyDescent="0.2">
      <c r="B96" s="46" t="s">
        <v>94</v>
      </c>
      <c r="C96" s="78"/>
      <c r="D96" s="46" t="s">
        <v>119</v>
      </c>
      <c r="E96" s="45"/>
      <c r="F96" s="50"/>
      <c r="G96" s="79"/>
      <c r="H96" s="82"/>
      <c r="I96" s="46" t="s">
        <v>120</v>
      </c>
      <c r="J96" s="80"/>
      <c r="K96" s="81"/>
      <c r="L96" s="80"/>
      <c r="M96" s="56"/>
    </row>
    <row r="97" spans="2:13" ht="24.95" customHeight="1" x14ac:dyDescent="0.2">
      <c r="B97" s="46" t="s">
        <v>134</v>
      </c>
      <c r="C97" s="78"/>
      <c r="D97" s="46" t="s">
        <v>121</v>
      </c>
      <c r="E97" s="45"/>
      <c r="F97" s="50"/>
      <c r="G97" s="79"/>
      <c r="H97" s="82"/>
      <c r="I97" s="46" t="s">
        <v>121</v>
      </c>
      <c r="J97" s="80"/>
      <c r="K97" s="81"/>
      <c r="L97" s="80"/>
      <c r="M97" s="56"/>
    </row>
    <row r="98" spans="2:13" ht="24.95" customHeight="1" x14ac:dyDescent="0.2">
      <c r="B98" s="46" t="s">
        <v>95</v>
      </c>
      <c r="C98" s="78"/>
      <c r="D98" s="46" t="s">
        <v>95</v>
      </c>
      <c r="E98" s="45"/>
      <c r="F98" s="50"/>
      <c r="G98" s="79"/>
      <c r="H98" s="82"/>
      <c r="I98" s="46" t="s">
        <v>95</v>
      </c>
      <c r="J98" s="80"/>
      <c r="K98" s="81"/>
      <c r="L98" s="80"/>
      <c r="M98" s="56"/>
    </row>
    <row r="99" spans="2:13" ht="16.5" thickBot="1" x14ac:dyDescent="0.25">
      <c r="B99" s="84"/>
      <c r="C99" s="85"/>
      <c r="D99" s="86"/>
      <c r="E99" s="87"/>
      <c r="F99" s="88"/>
      <c r="G99" s="89"/>
      <c r="H99" s="90"/>
      <c r="I99" s="86"/>
      <c r="J99" s="91"/>
      <c r="K99" s="92"/>
      <c r="L99" s="91"/>
      <c r="M99" s="93"/>
    </row>
    <row r="100" spans="2:13" ht="16.5" thickTop="1" x14ac:dyDescent="0.2"/>
  </sheetData>
  <mergeCells count="12">
    <mergeCell ref="D87:E87"/>
    <mergeCell ref="D88:E88"/>
    <mergeCell ref="D89:E89"/>
    <mergeCell ref="B91:C91"/>
    <mergeCell ref="D90:E90"/>
    <mergeCell ref="D91:E91"/>
    <mergeCell ref="D7:E7"/>
    <mergeCell ref="G6:H6"/>
    <mergeCell ref="I6:J6"/>
    <mergeCell ref="C2:M2"/>
    <mergeCell ref="K6:L6"/>
    <mergeCell ref="F6:F7"/>
  </mergeCells>
  <phoneticPr fontId="4" type="noConversion"/>
  <pageMargins left="0.85" right="0" top="0.43307086614173201" bottom="0.52" header="0.39370078740157499" footer="0.23622047244094499"/>
  <pageSetup paperSize="9" scale="72" orientation="portrait" r:id="rId1"/>
  <headerFooter alignWithMargins="0">
    <oddFooter>Page &amp;P of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Cert</vt:lpstr>
      <vt:lpstr>Original Contract</vt:lpstr>
      <vt:lpstr>'Original Contract'!Print_Titles</vt:lpstr>
    </vt:vector>
  </TitlesOfParts>
  <Company>Hexatech Sdn Bhd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Cheng</dc:creator>
  <cp:lastModifiedBy>Steady track</cp:lastModifiedBy>
  <cp:lastPrinted>2017-05-13T23:50:01Z</cp:lastPrinted>
  <dcterms:created xsi:type="dcterms:W3CDTF">2006-11-22T01:39:57Z</dcterms:created>
  <dcterms:modified xsi:type="dcterms:W3CDTF">2017-05-13T23:55:54Z</dcterms:modified>
</cp:coreProperties>
</file>